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6" activeTab="0"/>
  </bookViews>
  <sheets>
    <sheet name="informacje ogólne" sheetId="1" r:id="rId1"/>
    <sheet name="budynki" sheetId="2" r:id="rId2"/>
    <sheet name="elektronika " sheetId="3" r:id="rId3"/>
    <sheet name="auta" sheetId="4" r:id="rId4"/>
    <sheet name="szkody" sheetId="5" r:id="rId5"/>
    <sheet name="środki trwałe" sheetId="6" r:id="rId6"/>
    <sheet name="maszyny" sheetId="7" r:id="rId7"/>
    <sheet name="lokalizacje" sheetId="8" r:id="rId8"/>
  </sheets>
  <definedNames>
    <definedName name="_xlnm.Print_Area" localSheetId="3">'auta'!$A$1:$AD$16</definedName>
    <definedName name="_xlnm.Print_Area" localSheetId="1">'budynki'!$A$1:$G$124</definedName>
    <definedName name="_xlnm.Print_Area" localSheetId="2">'elektronika '!$A$1:$D$178</definedName>
    <definedName name="Excel_BuiltIn__FilterDatabase" localSheetId="2">'elektronika '!$A$5:$IT$5</definedName>
  </definedNames>
  <calcPr fullCalcOnLoad="1"/>
</workbook>
</file>

<file path=xl/sharedStrings.xml><?xml version="1.0" encoding="utf-8"?>
<sst xmlns="http://schemas.openxmlformats.org/spreadsheetml/2006/main" count="2123" uniqueCount="688">
  <si>
    <t>Tabela nr 1 - Informacje ogólne do oceny ryzyka w Gminie i Mieście Pasym</t>
  </si>
  <si>
    <t>L.p.</t>
  </si>
  <si>
    <t>Nazwa jednostki</t>
  </si>
  <si>
    <t>Adres</t>
  </si>
  <si>
    <t>NIP</t>
  </si>
  <si>
    <t>REGON</t>
  </si>
  <si>
    <t>Rodzaj prowadzonej działalności (opisowo)</t>
  </si>
  <si>
    <t>Liczba pracowników</t>
  </si>
  <si>
    <t>Liczba uczniów/ wychowanków/ pensjonariuszy</t>
  </si>
  <si>
    <r>
      <t xml:space="preserve">Elementy mające wpływ na ocenę ryzyka </t>
    </r>
    <r>
      <rPr>
        <b/>
        <sz val="9"/>
        <color indexed="10"/>
        <rFont val="Arial"/>
        <family val="2"/>
      </rPr>
      <t>(wpisać zgodnie z pkt. 9 ankiety ogólnej)</t>
    </r>
  </si>
  <si>
    <r>
      <t xml:space="preserve">Czy w konstrukcji budynków występuje płyta warstwowa? </t>
    </r>
    <r>
      <rPr>
        <b/>
        <sz val="9"/>
        <color indexed="10"/>
        <rFont val="Arial"/>
        <family val="2"/>
      </rPr>
      <t>(Jeśli tak, to proszę wpisać rodzaj wypełnienia)</t>
    </r>
  </si>
  <si>
    <r>
      <t xml:space="preserve">Czy od 1997 r. wystąpiło w jednostce ryzyko powodzi? </t>
    </r>
    <r>
      <rPr>
        <b/>
        <sz val="9"/>
        <color indexed="10"/>
        <rFont val="Arial"/>
        <family val="2"/>
      </rPr>
      <t>(Jeśli tak, to proszę wpisać kiedy oraz wysokość strat)</t>
    </r>
  </si>
  <si>
    <t>Wysokość rocznego budżetu</t>
  </si>
  <si>
    <t>Planowane imprezy w ciągu roku (nie biletowane i nie podlegające ubezpieczeniu obowiązkowemu OC)</t>
  </si>
  <si>
    <t>Gmina Pasym</t>
  </si>
  <si>
    <t>ul. Rynek 8, 
12-130 Pasym</t>
  </si>
  <si>
    <t>kierowanie podstawowymi rodzajami działalnosci publicznej</t>
  </si>
  <si>
    <t>X</t>
  </si>
  <si>
    <t>nie</t>
  </si>
  <si>
    <t>Miejska Biblioteka Publiczna</t>
  </si>
  <si>
    <t>ul. Jana Pawła II 4, 
12-130 Pasym</t>
  </si>
  <si>
    <t>działalność biblioteczna</t>
  </si>
  <si>
    <t>Miejsko-Gminny Ośrodek Pomocy Społecznej</t>
  </si>
  <si>
    <t>ul. Pocztowa 3/3, 
12-130 Pasym</t>
  </si>
  <si>
    <t>004449369</t>
  </si>
  <si>
    <t>pomoc społeczna bez zakwaterowania</t>
  </si>
  <si>
    <t>Miejski Ośrodek Kultury</t>
  </si>
  <si>
    <t xml:space="preserve"> ul. Rynek 10A,
12-130 Pasym</t>
  </si>
  <si>
    <t xml:space="preserve"> 001339893</t>
  </si>
  <si>
    <t>działalność obiektów kulturalnych</t>
  </si>
  <si>
    <t>Przedszkole w Pasymiu</t>
  </si>
  <si>
    <t>ul. Dworcowa 25,
12-130 Pasym</t>
  </si>
  <si>
    <t xml:space="preserve">  511391321</t>
  </si>
  <si>
    <t>wychowanie przedszkolne</t>
  </si>
  <si>
    <t>Zespół Szkół - Szkoła Podstawowa</t>
  </si>
  <si>
    <t>ul. Jana Pawła II 4,
12-130 Pasym</t>
  </si>
  <si>
    <t xml:space="preserve"> 000268079</t>
  </si>
  <si>
    <t xml:space="preserve">szkoły podstawowe </t>
  </si>
  <si>
    <t>Szkoła Podstawowa w Tylkowie</t>
  </si>
  <si>
    <t>Tylkowo 1, 
12-130 Pasym</t>
  </si>
  <si>
    <t xml:space="preserve"> 001209274</t>
  </si>
  <si>
    <t>Zespół Szkół - Publiczne Gimnazjum</t>
  </si>
  <si>
    <t xml:space="preserve"> 510889059</t>
  </si>
  <si>
    <t>Tabela nr 2 - Wykaz budynków i budowli w Gminie Mieście Pasym</t>
  </si>
  <si>
    <t>lp.</t>
  </si>
  <si>
    <t xml:space="preserve">nazwa budynku/ budowli </t>
  </si>
  <si>
    <t xml:space="preserve">przeznaczenie budynku/ budowli </t>
  </si>
  <si>
    <t>czy budynek jest użytkowany? (TAK/NIE)</t>
  </si>
  <si>
    <t>czy jest to budynkek zabytkowy, podlegający nadzorowi konserwatora zabytków?</t>
  </si>
  <si>
    <t>rok budowy</t>
  </si>
  <si>
    <t>suma ubezpieczenia (wartość)</t>
  </si>
  <si>
    <t>rodzaj wartości (księgowa brutto - KB / odtworzeniowa - O)/ oszacowana przez Klienta - O*</t>
  </si>
  <si>
    <t>zabezpieczenia
(znane zabiezpieczenia p-poż i przeciw kradzieżowe)                                      (2)</t>
  </si>
  <si>
    <t>lokalizacja (adres)</t>
  </si>
  <si>
    <t>Rodzaj materiałów budowlanych, z jakich wykonano budynek</t>
  </si>
  <si>
    <t xml:space="preserve">opis stanu technicznego budynku wg poniższych elementów budynku </t>
  </si>
  <si>
    <t>powierzchnia użytkowa (w m²)**</t>
  </si>
  <si>
    <t>ilość kondygnacji</t>
  </si>
  <si>
    <t>czy budynek jest podpiwniczony?</t>
  </si>
  <si>
    <t>czy znajdują się w nim instalacje sanitarne? (TAK/NIE)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</si>
  <si>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</si>
  <si>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</si>
  <si>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</si>
  <si>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</si>
  <si>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</si>
  <si>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</si>
  <si>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</si>
  <si>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</si>
  <si>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</si>
  <si>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</si>
  <si>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1. Urząd Miasta i Gminy</t>
  </si>
  <si>
    <t>1.</t>
  </si>
  <si>
    <t>ratusz miejski</t>
  </si>
  <si>
    <t>administracja</t>
  </si>
  <si>
    <t>tak</t>
  </si>
  <si>
    <t xml:space="preserve">odtworzeniowa </t>
  </si>
  <si>
    <t>standardowe zamknięcia, sprzęt p.poż. przenośny, podręczny</t>
  </si>
  <si>
    <t>Pasym, ul. Rynek 8</t>
  </si>
  <si>
    <t>cegła</t>
  </si>
  <si>
    <t>beton, drewno</t>
  </si>
  <si>
    <t>drewno, blacha</t>
  </si>
  <si>
    <t>dobre</t>
  </si>
  <si>
    <t>dobra</t>
  </si>
  <si>
    <t>bardzo dobra</t>
  </si>
  <si>
    <t>brak</t>
  </si>
  <si>
    <t>2.</t>
  </si>
  <si>
    <t>remiza OSP Pasym</t>
  </si>
  <si>
    <t>strażnica OSP</t>
  </si>
  <si>
    <t>Pasym, ul. Pocztowa 14</t>
  </si>
  <si>
    <t xml:space="preserve">beton </t>
  </si>
  <si>
    <t>dachówka</t>
  </si>
  <si>
    <t>3.</t>
  </si>
  <si>
    <t>remiza OSP Grom</t>
  </si>
  <si>
    <t>Grom, gm. Pasym</t>
  </si>
  <si>
    <t>4.</t>
  </si>
  <si>
    <t>remiza OSP Jurgi</t>
  </si>
  <si>
    <t>Jurgi, gm. Pasym</t>
  </si>
  <si>
    <t>5.</t>
  </si>
  <si>
    <t>budynek dawnego kina</t>
  </si>
  <si>
    <t>nieużytkowany</t>
  </si>
  <si>
    <t>Pasym, ul Dworcowa 8</t>
  </si>
  <si>
    <t>beton i drewno</t>
  </si>
  <si>
    <t>6.</t>
  </si>
  <si>
    <t>Budynek socjalny na stadionie</t>
  </si>
  <si>
    <t>szatnia, magazyn</t>
  </si>
  <si>
    <t>Pasym, ul.. Sportowa</t>
  </si>
  <si>
    <t>beton, papa</t>
  </si>
  <si>
    <t>7.</t>
  </si>
  <si>
    <t>wiata drewniana</t>
  </si>
  <si>
    <t>nie dotyczy</t>
  </si>
  <si>
    <t>-</t>
  </si>
  <si>
    <t>Jurgi, plac zabaw</t>
  </si>
  <si>
    <t>drewno</t>
  </si>
  <si>
    <t>8.</t>
  </si>
  <si>
    <t>Leleszki, plac zabaw</t>
  </si>
  <si>
    <t>9.</t>
  </si>
  <si>
    <t>altana ogrodowa</t>
  </si>
  <si>
    <t>Dźwiersztyny, plac zabaw</t>
  </si>
  <si>
    <t>10.</t>
  </si>
  <si>
    <t>Pomost pływający</t>
  </si>
  <si>
    <t>Pasym, ul. Dworcowa</t>
  </si>
  <si>
    <t>beton</t>
  </si>
  <si>
    <t>11.</t>
  </si>
  <si>
    <t>Pomost stały</t>
  </si>
  <si>
    <t xml:space="preserve">Pasym, ul Dworcowa </t>
  </si>
  <si>
    <t>12.</t>
  </si>
  <si>
    <t>Wiaty przystankowe w miejscowości Grom sztuk 2</t>
  </si>
  <si>
    <t>metal, tworzywo sztuczne</t>
  </si>
  <si>
    <t>metal i tworzywo sztuczne</t>
  </si>
  <si>
    <t>13.</t>
  </si>
  <si>
    <t xml:space="preserve">Wiata przystankowa w miejscowości Elganowo szt. 1                             </t>
  </si>
  <si>
    <t>Elganowo</t>
  </si>
  <si>
    <t>14.</t>
  </si>
  <si>
    <t xml:space="preserve">Wiat przystankowa w miejscowości Leleszki sztuk 1                             </t>
  </si>
  <si>
    <t xml:space="preserve">Leleszki </t>
  </si>
  <si>
    <t>15.</t>
  </si>
  <si>
    <t>Wiata przystankowa w Pasymiu przy ul. Słoneczna</t>
  </si>
  <si>
    <t>Pasym, ul. Słoneczna</t>
  </si>
  <si>
    <t>16.</t>
  </si>
  <si>
    <t>Wiaty przystankowe w Pasymiu przy ul. Przejezdnej szt 2</t>
  </si>
  <si>
    <t>Pasym ul. Przejezdna</t>
  </si>
  <si>
    <t>metal, tworzywo sztuczne, polbruk</t>
  </si>
  <si>
    <t>17.</t>
  </si>
  <si>
    <t xml:space="preserve">Wiaty przystankowe w miejscowości Pasym   (ul. Leśna) szt. 2     </t>
  </si>
  <si>
    <t>Pasym ul.. Leśna</t>
  </si>
  <si>
    <t>18.</t>
  </si>
  <si>
    <t>Wiata przystankowa w miejscowości Pasym stacja PKP szt. 1</t>
  </si>
  <si>
    <t>Pasym – stacja PKP</t>
  </si>
  <si>
    <t>19.</t>
  </si>
  <si>
    <t>Wiaty przystankowe w miejscowości Tylkowo szt. 2</t>
  </si>
  <si>
    <t>Tylkowo</t>
  </si>
  <si>
    <t>20.</t>
  </si>
  <si>
    <t>Wiata przystankowa w miejscowości Kośno Leśniczówka szt. 1</t>
  </si>
  <si>
    <t>Kośno</t>
  </si>
  <si>
    <t>21.</t>
  </si>
  <si>
    <t>Wiaty przystankowe w miejscowości Kośno (Krzywonoga) szt. 2</t>
  </si>
  <si>
    <t>22.</t>
  </si>
  <si>
    <t xml:space="preserve">Wiata przystankowa w miejscowości Dźwiersztyny szt. 1 </t>
  </si>
  <si>
    <t xml:space="preserve">Dźwiersztyny </t>
  </si>
  <si>
    <t>23.</t>
  </si>
  <si>
    <t>Wiata przystankowa w miejscowości Jurgi szt. 1</t>
  </si>
  <si>
    <t xml:space="preserve">Jurgi </t>
  </si>
  <si>
    <t>24.</t>
  </si>
  <si>
    <t>Wiata przystankowa w miejscowości Otole szt. 1</t>
  </si>
  <si>
    <t>Otole</t>
  </si>
  <si>
    <t>25.</t>
  </si>
  <si>
    <t>Wiata przystankowa w miejscowości Siedliska szt. 1</t>
  </si>
  <si>
    <t>Siedliska</t>
  </si>
  <si>
    <t>26.</t>
  </si>
  <si>
    <t>Wiata przystankowa w miejscowości Dybowo szt. 1</t>
  </si>
  <si>
    <t>Dybowo</t>
  </si>
  <si>
    <t>27.</t>
  </si>
  <si>
    <t>Wiata przystankowa w miejscowości Michałki szt. 1</t>
  </si>
  <si>
    <t>Michałki</t>
  </si>
  <si>
    <t>drewno, gonty</t>
  </si>
  <si>
    <t>28.</t>
  </si>
  <si>
    <t>Wiata przystankowa w miejscowości Grzegrzółki szt. 1</t>
  </si>
  <si>
    <t>Grzegrzółki</t>
  </si>
  <si>
    <t>29.</t>
  </si>
  <si>
    <t>Wiata przystankowa w miejscowości Rusek Wielki szt. 1</t>
  </si>
  <si>
    <t>Rusek Wielki</t>
  </si>
  <si>
    <t>30.</t>
  </si>
  <si>
    <t>Wiata przystankowa w miejscowości Elganowo szt. 1</t>
  </si>
  <si>
    <t>31.</t>
  </si>
  <si>
    <t>Grzegrzółki, plac zabaw</t>
  </si>
  <si>
    <t>32.</t>
  </si>
  <si>
    <t>Krzywonoga, plac zabaw</t>
  </si>
  <si>
    <t>33.</t>
  </si>
  <si>
    <t>Rusek Wielki, plaża wiejska</t>
  </si>
  <si>
    <t>34.</t>
  </si>
  <si>
    <t>altana</t>
  </si>
  <si>
    <t>Elganowo, plac zabaw</t>
  </si>
  <si>
    <t>35.</t>
  </si>
  <si>
    <t>Budynek biura (ZGKiM)</t>
  </si>
  <si>
    <t>Pasym, ul. Żurawia 3</t>
  </si>
  <si>
    <t>36.</t>
  </si>
  <si>
    <t>Warsztat – magazyn (ZGKiM)</t>
  </si>
  <si>
    <t>magazyn</t>
  </si>
  <si>
    <t xml:space="preserve">ul. Żurawia 3 </t>
  </si>
  <si>
    <t>drewniany</t>
  </si>
  <si>
    <t>eternit</t>
  </si>
  <si>
    <t>37.</t>
  </si>
  <si>
    <t>magazyn farb (ZGKiM)</t>
  </si>
  <si>
    <t>38.</t>
  </si>
  <si>
    <t>garaż blaszany</t>
  </si>
  <si>
    <t>garaż</t>
  </si>
  <si>
    <t>blacha</t>
  </si>
  <si>
    <t>39.</t>
  </si>
  <si>
    <t>garaż blaszany III</t>
  </si>
  <si>
    <t>40.</t>
  </si>
  <si>
    <t>garaż blaszany II</t>
  </si>
  <si>
    <t>41.</t>
  </si>
  <si>
    <t>garaż z balchy ocynkowanej</t>
  </si>
  <si>
    <t>42.</t>
  </si>
  <si>
    <t>43.</t>
  </si>
  <si>
    <t>Wiata z balchy ocynkowanej</t>
  </si>
  <si>
    <t>wiata</t>
  </si>
  <si>
    <t>44.</t>
  </si>
  <si>
    <t>budynek gospodarczy</t>
  </si>
  <si>
    <t>gospodarczy</t>
  </si>
  <si>
    <t>J. Słowiańskiej 1</t>
  </si>
  <si>
    <t>papa</t>
  </si>
  <si>
    <t>45.</t>
  </si>
  <si>
    <t>Grzegrzółki 11</t>
  </si>
  <si>
    <t>46.</t>
  </si>
  <si>
    <t>garaż-agregatornia Pocztowa przy wodociągu</t>
  </si>
  <si>
    <t>ul. Pocztowa 18</t>
  </si>
  <si>
    <t>47.</t>
  </si>
  <si>
    <t>Kotłownia wraz z wyposażeniem (piece, zbiorniki)</t>
  </si>
  <si>
    <t>kotłownia</t>
  </si>
  <si>
    <t>Górna 14</t>
  </si>
  <si>
    <t>płyta</t>
  </si>
  <si>
    <t>betonowy</t>
  </si>
  <si>
    <t>48.</t>
  </si>
  <si>
    <t>budynek gospo. przy budynku socjalnym</t>
  </si>
  <si>
    <t>49.</t>
  </si>
  <si>
    <t xml:space="preserve">3 lokale mieszkalne </t>
  </si>
  <si>
    <t>mieszkalne</t>
  </si>
  <si>
    <t>ul. Kętrzyńskiego 2</t>
  </si>
  <si>
    <t>pustak, cegła</t>
  </si>
  <si>
    <t>żelbet</t>
  </si>
  <si>
    <t>blachodachówka</t>
  </si>
  <si>
    <t>50.</t>
  </si>
  <si>
    <t>5 lokali mieszkalnych</t>
  </si>
  <si>
    <t>ul. Kętrzyńskiego 4</t>
  </si>
  <si>
    <t>51.</t>
  </si>
  <si>
    <t>ul. Kętrzyńskiego 6</t>
  </si>
  <si>
    <t>52.</t>
  </si>
  <si>
    <t>dwa mieszkania komunalne w budynku wielorodzinnym</t>
  </si>
  <si>
    <t>ul. Górna 1</t>
  </si>
  <si>
    <t>53.</t>
  </si>
  <si>
    <t>mieszkanie komunalne w budynku wielorodzinnym</t>
  </si>
  <si>
    <t>ul. Górna 6</t>
  </si>
  <si>
    <t>54.</t>
  </si>
  <si>
    <t>Mieszkanie komunalne w budynku wielorodzinnym</t>
  </si>
  <si>
    <t>ul. Górna 7</t>
  </si>
  <si>
    <t>55.</t>
  </si>
  <si>
    <t>ul. Warszawska 9</t>
  </si>
  <si>
    <t>56.</t>
  </si>
  <si>
    <t>Budynek mieszkalny</t>
  </si>
  <si>
    <t>ul. Dworcowa 9</t>
  </si>
  <si>
    <t>57.</t>
  </si>
  <si>
    <t>mieszkanie komunalne w budynku dwurodzinnym</t>
  </si>
  <si>
    <t>ul. Dworcowa 13</t>
  </si>
  <si>
    <t>58.</t>
  </si>
  <si>
    <t>ul. Reja 3</t>
  </si>
  <si>
    <t>59.</t>
  </si>
  <si>
    <t>ul. Reja 9</t>
  </si>
  <si>
    <t>60.</t>
  </si>
  <si>
    <t>ul. Reja 15</t>
  </si>
  <si>
    <t>61.</t>
  </si>
  <si>
    <t>ul. Reja 25</t>
  </si>
  <si>
    <t>62.</t>
  </si>
  <si>
    <t>ul. Żurawia 1</t>
  </si>
  <si>
    <t>63.</t>
  </si>
  <si>
    <t>ul. Tylna 1</t>
  </si>
  <si>
    <t>64.</t>
  </si>
  <si>
    <t>Budynek Ośrodka Zdrowia</t>
  </si>
  <si>
    <t>mieszkalne / Ośr. Zdrowia</t>
  </si>
  <si>
    <t>ul. Pocztowa 3</t>
  </si>
  <si>
    <t>cegła, pustak</t>
  </si>
  <si>
    <t>betonowe</t>
  </si>
  <si>
    <t>65.</t>
  </si>
  <si>
    <t>ul. Pocztowa 10</t>
  </si>
  <si>
    <t>66.</t>
  </si>
  <si>
    <t>ul. Kościuszki 6</t>
  </si>
  <si>
    <t>67.</t>
  </si>
  <si>
    <t>5 lokali mieszkalnych w budynku wielorodzinnym</t>
  </si>
  <si>
    <t>ul. Kościuszki 10</t>
  </si>
  <si>
    <t>68.</t>
  </si>
  <si>
    <t>ul. Kościuszki 16</t>
  </si>
  <si>
    <t>69.</t>
  </si>
  <si>
    <t>mieszkanie komunalne w budynku mieszkalno-garażowym</t>
  </si>
  <si>
    <t>ul. Kościuszki 11</t>
  </si>
  <si>
    <t>70.</t>
  </si>
  <si>
    <t>ul. Kościuszki 22</t>
  </si>
  <si>
    <t>71.</t>
  </si>
  <si>
    <t>ul. Kościuszki 28</t>
  </si>
  <si>
    <t>72.</t>
  </si>
  <si>
    <t>dwa mieszkania w budynku wielorodzinnym</t>
  </si>
  <si>
    <t>ul. Księdza Barczewskiego 1</t>
  </si>
  <si>
    <t>73.</t>
  </si>
  <si>
    <t>ul. Ogrodowa 27</t>
  </si>
  <si>
    <t>dobry</t>
  </si>
  <si>
    <t>74.</t>
  </si>
  <si>
    <t>ul. Ogrodowa 33</t>
  </si>
  <si>
    <t>75.</t>
  </si>
  <si>
    <t>odtworzeniowa *</t>
  </si>
  <si>
    <t>ul. Jedności Słowiańskiej 1</t>
  </si>
  <si>
    <t>76.</t>
  </si>
  <si>
    <t>ul. Jedności Słowiańskiej 15</t>
  </si>
  <si>
    <t>77.</t>
  </si>
  <si>
    <t>ul. Jedności Słowiańskiej 23</t>
  </si>
  <si>
    <t>78.</t>
  </si>
  <si>
    <t>ul. Jedności Słowiańskiej 39</t>
  </si>
  <si>
    <t>79.</t>
  </si>
  <si>
    <t xml:space="preserve"> 2 mieszkania komunalne w budynku wielorodzinnym</t>
  </si>
  <si>
    <t>ul. Rynek 4</t>
  </si>
  <si>
    <t>80.</t>
  </si>
  <si>
    <t>ul. Rynek 10</t>
  </si>
  <si>
    <t>81.</t>
  </si>
  <si>
    <t>ul. Rynek 11</t>
  </si>
  <si>
    <t>82.</t>
  </si>
  <si>
    <t>trzy mieszkania komunalne w budynku wielorodzinnym</t>
  </si>
  <si>
    <t>ul. Rynek 12</t>
  </si>
  <si>
    <t>83.</t>
  </si>
  <si>
    <t xml:space="preserve">dwa komunalne mieszkania w budynku wielorodzinnym </t>
  </si>
  <si>
    <t>ul. Spichrzowa 1</t>
  </si>
  <si>
    <t>84.</t>
  </si>
  <si>
    <t>mieszkanie w bud.dwurodzinnym i budynek gospodarczy</t>
  </si>
  <si>
    <t>Dźwiersztyny 9</t>
  </si>
  <si>
    <t>85.</t>
  </si>
  <si>
    <t>budynek mieszkalny</t>
  </si>
  <si>
    <t>Dzwiersztyny 20</t>
  </si>
  <si>
    <t>86.</t>
  </si>
  <si>
    <t>mieszkanie w budynku dwurodzinnym</t>
  </si>
  <si>
    <t>Michałki 12</t>
  </si>
  <si>
    <t>87.</t>
  </si>
  <si>
    <t>Dybowo 33</t>
  </si>
  <si>
    <t>88.</t>
  </si>
  <si>
    <t>Budynek mieszkalny i świetlica</t>
  </si>
  <si>
    <t>Grzegrzólki 11</t>
  </si>
  <si>
    <t>89.</t>
  </si>
  <si>
    <t>Grom 41</t>
  </si>
  <si>
    <t>90.</t>
  </si>
  <si>
    <t>Budynek mieszkalny i  gospodarczy</t>
  </si>
  <si>
    <t>Siedliska 1</t>
  </si>
  <si>
    <t>91.</t>
  </si>
  <si>
    <t>mieszkanie   w budynku wielorodzinnym i świetlica wiejska</t>
  </si>
  <si>
    <t>mieszkalne i świetlica</t>
  </si>
  <si>
    <t>Elganowo 10a</t>
  </si>
  <si>
    <t>92.</t>
  </si>
  <si>
    <t>Grzegrzółki 28</t>
  </si>
  <si>
    <t>93.</t>
  </si>
  <si>
    <t>Lokal mieszkalny w Pasymiu ul. Rynek 3</t>
  </si>
  <si>
    <t>Pasym, ul. Rynek 3</t>
  </si>
  <si>
    <t>94.</t>
  </si>
  <si>
    <t xml:space="preserve">Lokal mieszkalny Pasym                     ul. Burskiego 11 </t>
  </si>
  <si>
    <t>Pasym, ul. Burskiego 11</t>
  </si>
  <si>
    <t>95.</t>
  </si>
  <si>
    <t>Budynek Szkoły Podstawowej w Pasymiu</t>
  </si>
  <si>
    <t>szkoła</t>
  </si>
  <si>
    <t>Pasym ul. Ogrodowa 1</t>
  </si>
  <si>
    <t>96.</t>
  </si>
  <si>
    <t>Budynek gospodarczy przy Szkole Podstawowej w Pasymiu</t>
  </si>
  <si>
    <t>Pasym, ul. Ogrodowa 1</t>
  </si>
  <si>
    <t>97.</t>
  </si>
  <si>
    <t>Świetlica wiejska</t>
  </si>
  <si>
    <t>świetlica</t>
  </si>
  <si>
    <t>żaluzje antywłamaniowe okienne i drzwiowe</t>
  </si>
  <si>
    <t>Michałki, działka nr 59/7</t>
  </si>
  <si>
    <t>stropodach drewn.</t>
  </si>
  <si>
    <t>drewniany,blachodachówka</t>
  </si>
  <si>
    <t>98.</t>
  </si>
  <si>
    <t>Toaleta publiczna</t>
  </si>
  <si>
    <t>toaleta</t>
  </si>
  <si>
    <t>Pasym, ul. Pocztowa</t>
  </si>
  <si>
    <t>99.</t>
  </si>
  <si>
    <t>SUW razem z wyposażeniem</t>
  </si>
  <si>
    <t>stacja uzdatniania wody</t>
  </si>
  <si>
    <t>100.</t>
  </si>
  <si>
    <t>Pomosty pływające szt.2</t>
  </si>
  <si>
    <r>
      <t>o</t>
    </r>
    <r>
      <rPr>
        <i/>
        <sz val="10"/>
        <rFont val="Arial"/>
        <family val="2"/>
      </rPr>
      <t xml:space="preserve">dtworzeniowa </t>
    </r>
  </si>
  <si>
    <t>Pasym, ul. Ostrów</t>
  </si>
  <si>
    <t>101.</t>
  </si>
  <si>
    <t>Wieża ciśnień</t>
  </si>
  <si>
    <t>Pasym, ul.Pocztowa</t>
  </si>
  <si>
    <t>RAZEM</t>
  </si>
  <si>
    <t>4. Miejski Ośrodek Kultury</t>
  </si>
  <si>
    <t>instytucja kultury</t>
  </si>
  <si>
    <t>odtworzeniowa</t>
  </si>
  <si>
    <t>gaśnica proszkowa-5 szt.</t>
  </si>
  <si>
    <t>ul. Rynek 10a, 12-130 Pasym</t>
  </si>
  <si>
    <t>CEGŁA</t>
  </si>
  <si>
    <t>BETON</t>
  </si>
  <si>
    <t>DREWNO, PAPA</t>
  </si>
  <si>
    <t>dostateczny</t>
  </si>
  <si>
    <t>5. Przedszkole Gminne</t>
  </si>
  <si>
    <t>budynek Przedszkola w Pasymiu</t>
  </si>
  <si>
    <t>przedszkole</t>
  </si>
  <si>
    <t>alarm, gaśnice hydranty</t>
  </si>
  <si>
    <t>ul. Dworcowa 25, 12-130 Pasym</t>
  </si>
  <si>
    <t>drewniane, częściowo klejone</t>
  </si>
  <si>
    <t xml:space="preserve">dwuspadowy, pokryty dachówką ceramiczną </t>
  </si>
  <si>
    <t>bardzo dobry</t>
  </si>
  <si>
    <t>Razem</t>
  </si>
  <si>
    <t>7. Szkoła Podstawowa w Tylkowie</t>
  </si>
  <si>
    <t>Nowy</t>
  </si>
  <si>
    <t>księgowa brutto</t>
  </si>
  <si>
    <t>gasnice 6 szt. hydranty 2 wewnętrzne 
(w budynku) ochrona</t>
  </si>
  <si>
    <t>Tylkowo 1,12-130 Pasym</t>
  </si>
  <si>
    <t>Bloczek</t>
  </si>
  <si>
    <t>płyta żerańska (beton)</t>
  </si>
  <si>
    <t>blachodachówka + drewno</t>
  </si>
  <si>
    <t>bdb</t>
  </si>
  <si>
    <t>NIE MA</t>
  </si>
  <si>
    <t>Stary</t>
  </si>
  <si>
    <t>przed II wojną światową</t>
  </si>
  <si>
    <t>gasnice 2 szt. hydranty 2 w sąsiednim budynku ochrona</t>
  </si>
  <si>
    <t>Cegła</t>
  </si>
  <si>
    <t>dachówka ceramiczna  + drewno</t>
  </si>
  <si>
    <t>db</t>
  </si>
  <si>
    <t>8. Zespół Szkół Publiczne Gimnazjum</t>
  </si>
  <si>
    <t>ZESPÓŁ SZKÓŁ PUBLICZNE GIMNAZJUM W PASYMIU</t>
  </si>
  <si>
    <t>2001 - szkoła
2005 - hala sportowa</t>
  </si>
  <si>
    <t>GAŚNICE, HYDRANTY, CZUJNIKI, URZĄDZENIA ALARMOWE, ALARMY, DOZÓR</t>
  </si>
  <si>
    <t>12-130 PASYM, UL. JANA PAWŁA II 4</t>
  </si>
  <si>
    <t>SUMA OGÓŁEM:</t>
  </si>
  <si>
    <t>Tabela nr 3 - Wykaz sprzętu elektronicznego w Mieście i Gminie Pasym</t>
  </si>
  <si>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</si>
  <si>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t>Lp.</t>
  </si>
  <si>
    <t xml:space="preserve">Nazwa  </t>
  </si>
  <si>
    <t>Rok produkcji</t>
  </si>
  <si>
    <t>Wartość księgowa brutto</t>
  </si>
  <si>
    <t>Zestaw komputerowy</t>
  </si>
  <si>
    <t>Komputer Fujitsu Esprimo P5730</t>
  </si>
  <si>
    <t>Komputer LenovoThinkCentre 7307</t>
  </si>
  <si>
    <t>UPSERVER ECO</t>
  </si>
  <si>
    <t>Monitor Dell P2212H</t>
  </si>
  <si>
    <t>Monitor</t>
  </si>
  <si>
    <t>Serwer ZMOKU</t>
  </si>
  <si>
    <t>Zestaw komputerowy do ZMOKU</t>
  </si>
  <si>
    <t>Infomat</t>
  </si>
  <si>
    <t>Fortigate</t>
  </si>
  <si>
    <t>SecoSpace USG 2000</t>
  </si>
  <si>
    <t>Drukarka EPSON L100</t>
  </si>
  <si>
    <t>Drukarka HP</t>
  </si>
  <si>
    <t>Laptop Dell</t>
  </si>
  <si>
    <t>Monitor Philips 19”</t>
  </si>
  <si>
    <t>Niszczarka dokumentów HSM X-13</t>
  </si>
  <si>
    <t>Niszczarka dokumentów HSM X-10</t>
  </si>
  <si>
    <t>Niszczarka dokumentów HSM X-8</t>
  </si>
  <si>
    <t>Niszczarka dokumentów HSM X-5</t>
  </si>
  <si>
    <t>Komputer Hp7800</t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</si>
  <si>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</si>
  <si>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t>Laptop Lenovo</t>
  </si>
  <si>
    <t>Laptop ASUS</t>
  </si>
  <si>
    <t>Laptop Asus</t>
  </si>
  <si>
    <t>Dysk przenośny</t>
  </si>
  <si>
    <t>Aparat Samsung</t>
  </si>
  <si>
    <t>NOTEBOOK ASSUS</t>
  </si>
  <si>
    <t>Tablet Lenovo</t>
  </si>
  <si>
    <t>HP pro 200 color</t>
  </si>
  <si>
    <t>HP pro M1536</t>
  </si>
  <si>
    <t>Wykaz monitoringu wizyjnego</t>
  </si>
  <si>
    <t>Monitor 32''</t>
  </si>
  <si>
    <t>Pulpit sterowniczy</t>
  </si>
  <si>
    <t>2. Miejska Biblioteka Publiczna</t>
  </si>
  <si>
    <t>Serwer DELL T-20+UPS Lestar MC-855</t>
  </si>
  <si>
    <t>Zestaw komputerowy DELL</t>
  </si>
  <si>
    <t>3. Miejsko-Gminny Ośrodek Pomocy Społecznej</t>
  </si>
  <si>
    <t xml:space="preserve">Komputer </t>
  </si>
  <si>
    <t>Monitor LG LED 22” E2242C-BN</t>
  </si>
  <si>
    <t>Zestaw komputerowy nr seryjny 13324655393-um. 
Nr U/904/1/2014</t>
  </si>
  <si>
    <t>Monitor BENQ 21,5”</t>
  </si>
  <si>
    <t>Komputer NTT Business 4-U-07596</t>
  </si>
  <si>
    <t>Urządzenie wielofunkcyjne Samsung SL-M2875ND</t>
  </si>
  <si>
    <t>Drukarka HP LJProM201DW</t>
  </si>
  <si>
    <t>Komputer</t>
  </si>
  <si>
    <t>Acer TMB113-E10072G32akk S/N:NXV7PEP02533916EBF3400</t>
  </si>
  <si>
    <t>Acer TMB113-E10072G32akk S/N:NXV7PEP02533916EC93400</t>
  </si>
  <si>
    <t>Telefax PANASONIC</t>
  </si>
  <si>
    <t>Projektor BENQ</t>
  </si>
  <si>
    <t>Notebook ASUS</t>
  </si>
  <si>
    <t>Aparat fotograficzny NIKON</t>
  </si>
  <si>
    <t>6. Zespół Szkół - Szkoła Podstawowa</t>
  </si>
  <si>
    <t>Urządzenie wielofunkcyjne HP Officejet 6500A</t>
  </si>
  <si>
    <t xml:space="preserve">Zestaw komputerowy </t>
  </si>
  <si>
    <t>Monitor Philips</t>
  </si>
  <si>
    <t>Kopiarka - Xerox WorkCentre5225</t>
  </si>
  <si>
    <t>Zestaw interaktywny (tablica SB480EDU, Projektor AV891, głośniki, uchwyt do projektora)</t>
  </si>
  <si>
    <t>Urządzenie wielofukcyjne Kyocera-Mita FS-1035</t>
  </si>
  <si>
    <t>Tablica interaktywna Smart SB680</t>
  </si>
  <si>
    <t>Projektor Hitachi CP-A221N</t>
  </si>
  <si>
    <t>Router Netgear UTM95</t>
  </si>
  <si>
    <t>Punkt dostepowy Netgear WNDAP350 - 3 szt.</t>
  </si>
  <si>
    <t>Projektor Vivitek D755WT</t>
  </si>
  <si>
    <t>Notebook Acer TMP453-M + oprogramowanie (Windows7 +Office2010) - 6 szt.</t>
  </si>
  <si>
    <t>Notebook Acer TMB113-E + oprogramowanie (Windows7 +Office2010) - 20 szt.</t>
  </si>
  <si>
    <t>Jednostka centralna Mentor PC Pro 24 z oprogramowaniem Navigator i Recorder</t>
  </si>
  <si>
    <t>Słuchawki z mikroportem elektr. BL-888, HPCD-750</t>
  </si>
  <si>
    <t xml:space="preserve">Pulpit ucznia KC-6 z regul. siły dźwięku </t>
  </si>
  <si>
    <t xml:space="preserve">Wzmacniacz MW-40 </t>
  </si>
  <si>
    <t>Komputer HP Cq8300 Elite SFF Ci3-3220 500 GB 4 GBH SC DVDRW Win7 PRO</t>
  </si>
  <si>
    <t>Monitor Benq 19" G951A LCD</t>
  </si>
  <si>
    <t>Tablica IqBoard IR Pro t 82" SN80 IRK tabl. Interaktywna</t>
  </si>
  <si>
    <t>Projektor Sanyo DXL100</t>
  </si>
  <si>
    <t>Zestaw Interwrite CPS IR     -32 piloty numerowane-kpl</t>
  </si>
  <si>
    <t>Wizualizer Aver F50</t>
  </si>
  <si>
    <t>Tablica IqBoard IR Pro t 82" SN80 IRK tabl. Interaktywna - 2 kpl.</t>
  </si>
  <si>
    <t>Komputer LOGIK z monitorem 19"</t>
  </si>
  <si>
    <t>Komputer LOGIK z monitorem 21"</t>
  </si>
  <si>
    <t>zestaw komputerowy ZALMAN A1mATX</t>
  </si>
  <si>
    <t>zestaw komputerowy</t>
  </si>
  <si>
    <t>monitor LG LED 19"</t>
  </si>
  <si>
    <t>Zestaw interaktywny NECV230, IQ Board ET S80</t>
  </si>
  <si>
    <t>Dyktafon SONY</t>
  </si>
  <si>
    <t>odtwarzacz CD blaupunkt 3 szt</t>
  </si>
  <si>
    <t>Drukarka Samsung CLP-365 ASAP</t>
  </si>
  <si>
    <t>kserokopiarka Canon IR 2520</t>
  </si>
  <si>
    <t>odbiornik Monacor TXS-646 - 2 szt.</t>
  </si>
  <si>
    <t>odbiornik Monacor TXS-626 - 1 szt.</t>
  </si>
  <si>
    <t>Mikrofon Monacor TXS-606 LT-10 szt.</t>
  </si>
  <si>
    <t>Mikrofon nagłowny HSE-821SX-10 szt.</t>
  </si>
  <si>
    <t>Reflektor PARL-5 6PDX./SW diodowy 2 szt.</t>
  </si>
  <si>
    <t>Sterownik LED-4C</t>
  </si>
  <si>
    <t>Monitoring wizyjny BCS w budynku, w tym m.in.: (BCS-NVR32045M-32-kanałowy rejestrator IP 1szt., SEGATE 3TB SATAII/300-2szt., BCS-TIP5300IR-zewn. Kamera IP3MP-5 szt., BCS-DMIP1300A-kamera wandaloodporna 3Mpx-22szt.,ULTIPOWER0054AF-8port. Switch PoE-6szt., SecurityNet UTP 5e nieekr. Przew.UTP-5szt., monitor 32" z uchwytem, kpl materiałów instalacyjnych)</t>
  </si>
  <si>
    <t>Razem sprzęt stacjonarny</t>
  </si>
  <si>
    <t>Razem sprzęt przenośny</t>
  </si>
  <si>
    <t>Razem monitoring wizyjny</t>
  </si>
  <si>
    <t>Tabela nr 4 - Wykaz pojazdów w Mieście i Gminie Pasym</t>
  </si>
  <si>
    <t>Dane pojazdów</t>
  </si>
  <si>
    <t>Marka</t>
  </si>
  <si>
    <t>Typ, model</t>
  </si>
  <si>
    <t>Nr podw./ nadw.</t>
  </si>
  <si>
    <t>Nr rej.</t>
  </si>
  <si>
    <t>Rodzaj         (osobowy/ ciężarowy/ specjalny)</t>
  </si>
  <si>
    <t>Wyposażenie pojazdu specjalnego</t>
  </si>
  <si>
    <t>Poj.</t>
  </si>
  <si>
    <t>Rok prod.</t>
  </si>
  <si>
    <t>Data I rejestracji</t>
  </si>
  <si>
    <t>Data ważności badań technicznych</t>
  </si>
  <si>
    <t>Ilość miejsc</t>
  </si>
  <si>
    <t>Ładowność</t>
  </si>
  <si>
    <t>Dopuszczalna masa całkowita</t>
  </si>
  <si>
    <t>Czy pojazd służy do nauki jazdy? (TAK/NIE)</t>
  </si>
  <si>
    <t>Przebieg</t>
  </si>
  <si>
    <t>Zabezpieczenia przeciwkradzieżowe</t>
  </si>
  <si>
    <r>
      <t xml:space="preserve">Suma ubezpieczenia (wartość pojazdu </t>
    </r>
    <r>
      <rPr>
        <b/>
        <sz val="10"/>
        <color indexed="10"/>
        <rFont val="Arial"/>
        <family val="2"/>
      </rPr>
      <t>z VAT)</t>
    </r>
  </si>
  <si>
    <t>Wyposażenie dodatkowe</t>
  </si>
  <si>
    <t>Okres ubezpieczenia OC i NW</t>
  </si>
  <si>
    <t>Okres ubezpieczenia AC i KR</t>
  </si>
  <si>
    <r>
      <t>Ryzyka podlegające ubezpieczeniu w danym pojeździe</t>
    </r>
    <r>
      <rPr>
        <b/>
        <sz val="10"/>
        <color indexed="10"/>
        <rFont val="Arial"/>
        <family val="2"/>
      </rPr>
      <t xml:space="preserve"> (wybrane ryzyka zaznaczone X)</t>
    </r>
  </si>
  <si>
    <r>
      <t>Zielona Karta</t>
    </r>
    <r>
      <rPr>
        <sz val="10"/>
        <rFont val="Arial"/>
        <family val="2"/>
      </rPr>
      <t xml:space="preserve"> (kraj)</t>
    </r>
  </si>
  <si>
    <t>rodzaj</t>
  </si>
  <si>
    <t>wartość</t>
  </si>
  <si>
    <t>Od</t>
  </si>
  <si>
    <t>Do</t>
  </si>
  <si>
    <t>OC</t>
  </si>
  <si>
    <t>NW</t>
  </si>
  <si>
    <t>AC/KR</t>
  </si>
  <si>
    <t>ASS</t>
  </si>
  <si>
    <t>Mercedes Benz</t>
  </si>
  <si>
    <t>Atego</t>
  </si>
  <si>
    <t>WDB9763641L570221</t>
  </si>
  <si>
    <t>NSZ58TR</t>
  </si>
  <si>
    <t>specjalny</t>
  </si>
  <si>
    <t>29.07.2017
29.07.2018
29.07.2019</t>
  </si>
  <si>
    <t>28.07.2018
28.07.2019
28.07.2020</t>
  </si>
  <si>
    <t>Gazela</t>
  </si>
  <si>
    <t>Gaz</t>
  </si>
  <si>
    <t>Z3B2705705R001787</t>
  </si>
  <si>
    <t>NSZ03EA</t>
  </si>
  <si>
    <t>10.02.2017
10.02.2018
10.02.2019</t>
  </si>
  <si>
    <t>09.02.2018
09.02.2019
09.02.2020</t>
  </si>
  <si>
    <t>Star</t>
  </si>
  <si>
    <t>06943</t>
  </si>
  <si>
    <t>OLC989H</t>
  </si>
  <si>
    <t>01.01.2017
01.01.2018
01.01.2019</t>
  </si>
  <si>
    <t>31.12.2017
31.12.2018
31.12.2019</t>
  </si>
  <si>
    <t>608 D</t>
  </si>
  <si>
    <t>NSZ72NV</t>
  </si>
  <si>
    <t>30.12.2016
30.12.2017
30.12.2018</t>
  </si>
  <si>
    <t>29.12.2017
29.12.2018
29.12.2019</t>
  </si>
  <si>
    <t>IVECO</t>
  </si>
  <si>
    <t>DAILY65C15D</t>
  </si>
  <si>
    <t>ZCFC65A2075629780</t>
  </si>
  <si>
    <t>NSZ 98FW</t>
  </si>
  <si>
    <t>Opel</t>
  </si>
  <si>
    <t>Vivaro</t>
  </si>
  <si>
    <t>WOLJ7BCA65V636882</t>
  </si>
  <si>
    <t>NSZ 66SM</t>
  </si>
  <si>
    <t>osobowy</t>
  </si>
  <si>
    <t>8+1</t>
  </si>
  <si>
    <t>205 tyś</t>
  </si>
  <si>
    <t>19.11.2016
19.11.2017
19.11.2018</t>
  </si>
  <si>
    <t>18.11.2017
18.11.2018
18.11.2019</t>
  </si>
  <si>
    <t>OSP Pasym</t>
  </si>
  <si>
    <t>Thule</t>
  </si>
  <si>
    <t>UH200006XCP402548</t>
  </si>
  <si>
    <t>NSZ7P87</t>
  </si>
  <si>
    <t>przyczepa</t>
  </si>
  <si>
    <t>07.01.2017
07.01.2018
07.01.2019</t>
  </si>
  <si>
    <t>06.01.2018
06.01.2019
06.01.2020</t>
  </si>
  <si>
    <t>RENAULT</t>
  </si>
  <si>
    <t>TRAFIC JLICN</t>
  </si>
  <si>
    <t>VF1JLBHB68V325915</t>
  </si>
  <si>
    <t>NSZ99KP</t>
  </si>
  <si>
    <t>NIE</t>
  </si>
  <si>
    <t>383 tyś</t>
  </si>
  <si>
    <t>podjazd na wózki, dwa pasy dla wózków</t>
  </si>
  <si>
    <t>19.09.2017
19.09.2018
19.09.2019</t>
  </si>
  <si>
    <t>18.09.2018
18.09.2019
18.09.2020</t>
  </si>
  <si>
    <t>Tabela nr 5 - Szkodowość w Mieście i Gminie Pasym</t>
  </si>
  <si>
    <t>Informacje o szkodach w ostatnich 3 latach</t>
  </si>
  <si>
    <t>Rok</t>
  </si>
  <si>
    <t>Liczba szkód</t>
  </si>
  <si>
    <t>Suma wypłaconych odszkodowań</t>
  </si>
  <si>
    <t>Krótki opis szkód</t>
  </si>
  <si>
    <t>SZ - wybicie szyby wiaty - 950 zł</t>
  </si>
  <si>
    <t>EL - uszkodzenie monitora wskutek zalania - 349 zł</t>
  </si>
  <si>
    <t>EL - uszkodzenie monitora wskutek upadku - 760 zł</t>
  </si>
  <si>
    <t>OG - zalanie - deszcze nawalny - 913 zł</t>
  </si>
  <si>
    <t>OG - dewastacja wiaty  - 799,99 zł</t>
  </si>
  <si>
    <t xml:space="preserve">* OC dgór - uszkodzenie pojazdu - wystająca studzienka - 2 571,93 zł - </t>
  </si>
  <si>
    <t>* OG - dewastacja elewacji - 1 076 zł</t>
  </si>
  <si>
    <t>* EL - uszkodzenie laptopa - niewłaściwe działanie człowieka - 350 zł</t>
  </si>
  <si>
    <t>* OC - uszkodzenie 2 pojazdów przy malowaniu ogrodzenia - 5 487,02 zł</t>
  </si>
  <si>
    <t>NNW OSP - uraz ciała podczas zawodów - 300 zł</t>
  </si>
  <si>
    <t>* OC dróg - uszkodzenie ciała na nieośnieżonym chodniku - 10 000 zł</t>
  </si>
  <si>
    <t>* OC dróg - uszkodzenie szyby podczas koszenia trawy - 310,65 zł</t>
  </si>
  <si>
    <t>OG - pożar dachu w budynku komunalnym - 8 018,99 zł</t>
  </si>
  <si>
    <t>* OG - dewastacja hydrantu - 936,03 zł</t>
  </si>
  <si>
    <t>* OC komunikacyjne - uszkodzenie pojazdu na drodze - 454 zł</t>
  </si>
  <si>
    <t>* OC - uszkodzenie kabla niskiego napięcia podczas wykopów - 1 684,11 zł</t>
  </si>
  <si>
    <t>AC - uszkodzenie szyby w pojeździe - 826,81 zł</t>
  </si>
  <si>
    <t>OG - zalanie pmieszczeń - pęknięcie instalacji wod.kan. - 8 098 zł</t>
  </si>
  <si>
    <t>OG - zalanie wskutek pęknięcia rury</t>
  </si>
  <si>
    <t>OG - stluczenie szyby wskutek dewastacji - 430 zł</t>
  </si>
  <si>
    <t>* UWAGA!! Szkody Zakładu Gospodarki Komunalnej - od 2016 roku wydzielony z Gminy do spółki</t>
  </si>
  <si>
    <t>Tabela nr 6</t>
  </si>
  <si>
    <t>INFORMACJA O MAJĄTKU TRWAŁYM</t>
  </si>
  <si>
    <t>Jednostka</t>
  </si>
  <si>
    <t>Urządzenia i wyposażenie</t>
  </si>
  <si>
    <t>W tym zbiory bibioteczne</t>
  </si>
  <si>
    <t>Urząd Miasta i Gminy</t>
  </si>
  <si>
    <t xml:space="preserve"> Przedszkole w Pasymiu</t>
  </si>
  <si>
    <t>Zespół Szkół Publiczne Gimnazjum</t>
  </si>
  <si>
    <t>Tabela nr 7 - Wykaz maszyn i urządzeń do ubezpieczenia od uszkodzeń (od wszystkich ryzyk)</t>
  </si>
  <si>
    <t>Nazwa maszyny (urządzenia)</t>
  </si>
  <si>
    <t>Numer seryjny</t>
  </si>
  <si>
    <t>Moc, wydajność, cinienie</t>
  </si>
  <si>
    <t>Producent</t>
  </si>
  <si>
    <t>Suma ubezpieczenia</t>
  </si>
  <si>
    <t xml:space="preserve">opis zabezpieczeń przed awarią (dodatkowe do wymaganych przepisami lub zaleceniami producenta)                 </t>
  </si>
  <si>
    <t>Czy maszyna (urządzenie) jest eksploatowana pod ziemią? (TAK/NIE)</t>
  </si>
  <si>
    <t>Miejsce ubezpieczenia (adres)</t>
  </si>
  <si>
    <t>Piec c.o. Hajnówka typ MODERATOR</t>
  </si>
  <si>
    <t>75 KW</t>
  </si>
  <si>
    <t>Hajnówka Moderator Sp. z o.o.</t>
  </si>
  <si>
    <t>zamontowane zawory ciśnieniowe, naczynie przelewowe, mierniki ciśnienia i temperatury</t>
  </si>
  <si>
    <t>ul. Rynek 8, 12-130 Pasym</t>
  </si>
  <si>
    <t>Kocioł Grzewczy Delta</t>
  </si>
  <si>
    <t>42KW</t>
  </si>
  <si>
    <t>Defro</t>
  </si>
  <si>
    <t>ul. Rynek 10A, 12-130 Pasym</t>
  </si>
  <si>
    <t>Kocioł c.o. G205/50-6 ze sterownikiem HS4201</t>
  </si>
  <si>
    <t>05178168-05-02507</t>
  </si>
  <si>
    <t>40 kW</t>
  </si>
  <si>
    <t>Buderus</t>
  </si>
  <si>
    <t>standardowe</t>
  </si>
  <si>
    <t>Tylkowo 1, 12-130 Pasym</t>
  </si>
  <si>
    <t>Kosiarka samoobsługowa HQV LT 125</t>
  </si>
  <si>
    <t>Husqvarna</t>
  </si>
  <si>
    <t>ul. Jana Pawła II 4, 12-130 Pasym</t>
  </si>
  <si>
    <t>Automat do mycia podłóg NILFISK</t>
  </si>
  <si>
    <t>Nilfisk</t>
  </si>
  <si>
    <t>Razem maszyny</t>
  </si>
  <si>
    <t>Tabela nr 8</t>
  </si>
  <si>
    <t>WYKAZ LOKALIZACJI, W KTÓRYCH PROWADZONA JEST DZIAŁALNOŚĆ ORAZ LOKALIZACJI, GDZIE ZNAJDUJE SIĘ MIENIE NALEŻĄCE DO JEDNOSTEK MIASTA I GMINY PASYM(nie wykazane w załączniku nr 1 - poniższy wykaz nie musi być pełnym wykazem lokalizacji)</t>
  </si>
  <si>
    <t>Lokalizacja (adres)</t>
  </si>
  <si>
    <t>Zabezpieczenia (znane zabezpieczenia p-poż i przeciw kradzieżowe)</t>
  </si>
  <si>
    <t>zamki w drzwiach, podręczny sprzęt gaśniczy</t>
  </si>
  <si>
    <t>Grom 15A, 12-130 Pasym - Filia</t>
  </si>
  <si>
    <t>krata w drzwiach wejściowych, zamki w drzwiach, podręczny sprzęt gasniczy</t>
  </si>
  <si>
    <t>Pocztowa 3/3 Pasym</t>
  </si>
  <si>
    <t xml:space="preserve">gaśnice proszkowe, kraty w pomieszczeniach księgowości, dwie pary drzwi  </t>
  </si>
  <si>
    <t>budynek Gimnazjum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</si>
</sst>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_-* #,##0.00&quot; zł&quot;_-;\-* #,##0.00&quot; zł&quot;_-;_-* \-??&quot; zł&quot;_-;_-@_-"/>
    <numFmt numFmtId="166" formatCode="_-* #,##0.00&quot; zł&quot;_-;\-* #,##0.00&quot; zł&quot;_-;_-* \-??&quot; zł&quot;_-;_-@_-"/>
    <numFmt numFmtId="167" formatCode="#,##0.00&quot; zł&quot;"/>
    <numFmt numFmtId="168" formatCode="@"/>
    <numFmt numFmtId="169" formatCode="#,##0.00&quot; zł&quot;"/>
    <numFmt numFmtId="170" formatCode="#,##0.00"/>
    <numFmt numFmtId="171" formatCode="#,##0.00\ [$zł-415];[RED]\-#,##0.00\ [$zł-415]"/>
    <numFmt numFmtId="172" formatCode="#,##0.00&quot; zł&quot;;[RED]\-#,##0.00&quot; zł&quot;"/>
    <numFmt numFmtId="173" formatCode="#,##0.00\ _z_ł"/>
    <numFmt numFmtId="174" formatCode="D/MM/YYYY"/>
    <numFmt numFmtId="175" formatCode="#\ ?/?"/>
    <numFmt numFmtId="176" formatCode="0.00"/>
    <numFmt numFmtId="177" formatCode="\ #,##0.00&quot; zł &quot;;\-#,##0.00&quot; zł &quot;;&quot; -&quot;#&quot; zł &quot;;@\ "/>
  </numFmts>
  <fonts count="21"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name val="Arial Narrow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i/>
      <u val="single"/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5" fontId="0" fillId="0" borderId="0" applyFill="0" applyBorder="0" applyAlignment="0" applyProtection="0"/>
    <xf numFmtId="165" fontId="0" fillId="0" borderId="0" applyFill="0" applyBorder="0" applyAlignment="0" applyProtection="0"/>
  </cellStyleXfs>
  <cellXfs count="258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2" borderId="1" xfId="0" applyFont="1" applyFill="1" applyBorder="1" applyAlignment="1">
      <alignment horizontal="center" vertical="center"/>
    </xf>
    <xf numFmtId="164" fontId="4" fillId="2" borderId="1" xfId="0" applyFont="1" applyFill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/>
    </xf>
    <xf numFmtId="164" fontId="0" fillId="3" borderId="1" xfId="0" applyFont="1" applyFill="1" applyBorder="1" applyAlignment="1">
      <alignment vertical="center" wrapText="1"/>
    </xf>
    <xf numFmtId="164" fontId="0" fillId="0" borderId="1" xfId="0" applyFont="1" applyFill="1" applyBorder="1" applyAlignment="1">
      <alignment vertical="center" wrapText="1"/>
    </xf>
    <xf numFmtId="164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wrapText="1"/>
    </xf>
    <xf numFmtId="164" fontId="0" fillId="0" borderId="1" xfId="0" applyFont="1" applyFill="1" applyBorder="1" applyAlignment="1">
      <alignment horizontal="center" vertical="center"/>
    </xf>
    <xf numFmtId="167" fontId="0" fillId="0" borderId="1" xfId="0" applyNumberFormat="1" applyBorder="1" applyAlignment="1">
      <alignment vertical="center"/>
    </xf>
    <xf numFmtId="164" fontId="0" fillId="0" borderId="1" xfId="0" applyBorder="1" applyAlignment="1">
      <alignment/>
    </xf>
    <xf numFmtId="164" fontId="6" fillId="0" borderId="1" xfId="0" applyNumberFormat="1" applyFont="1" applyFill="1" applyBorder="1" applyAlignment="1">
      <alignment horizontal="center" vertical="center" wrapText="1"/>
    </xf>
    <xf numFmtId="167" fontId="0" fillId="0" borderId="1" xfId="0" applyNumberFormat="1" applyFill="1" applyBorder="1" applyAlignment="1">
      <alignment vertical="center"/>
    </xf>
    <xf numFmtId="164" fontId="0" fillId="0" borderId="1" xfId="0" applyFill="1" applyBorder="1" applyAlignment="1">
      <alignment vertical="center"/>
    </xf>
    <xf numFmtId="164" fontId="0" fillId="0" borderId="0" xfId="0" applyFill="1" applyAlignment="1">
      <alignment vertical="center"/>
    </xf>
    <xf numFmtId="164" fontId="6" fillId="0" borderId="1" xfId="0" applyFont="1" applyFill="1" applyBorder="1" applyAlignment="1">
      <alignment horizontal="center" vertical="center" wrapText="1"/>
    </xf>
    <xf numFmtId="168" fontId="0" fillId="0" borderId="1" xfId="0" applyNumberFormat="1" applyFont="1" applyFill="1" applyBorder="1" applyAlignment="1">
      <alignment horizontal="center" vertical="center" wrapText="1"/>
    </xf>
    <xf numFmtId="168" fontId="6" fillId="0" borderId="1" xfId="0" applyNumberFormat="1" applyFont="1" applyFill="1" applyBorder="1" applyAlignment="1">
      <alignment horizontal="center" vertical="center" wrapText="1"/>
    </xf>
    <xf numFmtId="168" fontId="6" fillId="3" borderId="1" xfId="0" applyNumberFormat="1" applyFont="1" applyFill="1" applyBorder="1" applyAlignment="1">
      <alignment horizontal="center" vertical="center" wrapText="1"/>
    </xf>
    <xf numFmtId="164" fontId="0" fillId="0" borderId="0" xfId="0" applyFill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7" fontId="0" fillId="0" borderId="0" xfId="0" applyNumberFormat="1" applyFont="1" applyAlignment="1">
      <alignment horizontal="right"/>
    </xf>
    <xf numFmtId="167" fontId="7" fillId="0" borderId="0" xfId="0" applyNumberFormat="1" applyFont="1" applyAlignment="1">
      <alignment horizontal="center"/>
    </xf>
    <xf numFmtId="167" fontId="0" fillId="0" borderId="0" xfId="0" applyNumberFormat="1" applyFont="1" applyAlignment="1">
      <alignment horizontal="left"/>
    </xf>
    <xf numFmtId="164" fontId="2" fillId="0" borderId="0" xfId="0" applyFont="1" applyAlignment="1">
      <alignment horizontal="right"/>
    </xf>
    <xf numFmtId="164" fontId="2" fillId="2" borderId="1" xfId="0" applyFont="1" applyFill="1" applyBorder="1" applyAlignment="1">
      <alignment horizontal="center" vertical="center" wrapText="1"/>
    </xf>
    <xf numFmtId="164" fontId="2" fillId="4" borderId="1" xfId="0" applyFont="1" applyFill="1" applyBorder="1" applyAlignment="1">
      <alignment horizontal="left" vertical="center" wrapText="1"/>
    </xf>
    <xf numFmtId="164" fontId="0" fillId="4" borderId="1" xfId="0" applyFont="1" applyFill="1" applyBorder="1" applyAlignment="1">
      <alignment vertical="center" wrapText="1"/>
    </xf>
    <xf numFmtId="164" fontId="0" fillId="4" borderId="1" xfId="0" applyFont="1" applyFill="1" applyBorder="1" applyAlignment="1">
      <alignment/>
    </xf>
    <xf numFmtId="164" fontId="0" fillId="4" borderId="1" xfId="0" applyFill="1" applyBorder="1" applyAlignment="1">
      <alignment/>
    </xf>
    <xf numFmtId="164" fontId="0" fillId="3" borderId="1" xfId="0" applyFont="1" applyFill="1" applyBorder="1" applyAlignment="1">
      <alignment horizontal="left" vertical="center" wrapText="1"/>
    </xf>
    <xf numFmtId="164" fontId="0" fillId="3" borderId="1" xfId="0" applyFont="1" applyFill="1" applyBorder="1" applyAlignment="1">
      <alignment horizontal="center" vertical="center" wrapText="1"/>
    </xf>
    <xf numFmtId="167" fontId="0" fillId="3" borderId="2" xfId="0" applyNumberFormat="1" applyFont="1" applyFill="1" applyBorder="1" applyAlignment="1">
      <alignment horizontal="center" vertical="center" wrapText="1"/>
    </xf>
    <xf numFmtId="170" fontId="0" fillId="3" borderId="1" xfId="0" applyNumberFormat="1" applyFont="1" applyFill="1" applyBorder="1" applyAlignment="1">
      <alignment horizontal="center" vertical="center" wrapText="1"/>
    </xf>
    <xf numFmtId="165" fontId="0" fillId="3" borderId="3" xfId="23" applyFont="1" applyFill="1" applyBorder="1" applyAlignment="1" applyProtection="1">
      <alignment horizontal="right" vertical="center" wrapText="1"/>
      <protection/>
    </xf>
    <xf numFmtId="165" fontId="0" fillId="3" borderId="1" xfId="23" applyFont="1" applyFill="1" applyBorder="1" applyAlignment="1" applyProtection="1">
      <alignment horizontal="center" vertical="center" wrapText="1"/>
      <protection/>
    </xf>
    <xf numFmtId="164" fontId="0" fillId="3" borderId="3" xfId="0" applyFont="1" applyFill="1" applyBorder="1" applyAlignment="1">
      <alignment horizontal="center" vertical="center" wrapText="1"/>
    </xf>
    <xf numFmtId="164" fontId="8" fillId="3" borderId="4" xfId="0" applyFont="1" applyFill="1" applyBorder="1" applyAlignment="1">
      <alignment horizontal="center" vertical="center" wrapText="1"/>
    </xf>
    <xf numFmtId="164" fontId="8" fillId="0" borderId="4" xfId="0" applyFont="1" applyFill="1" applyBorder="1" applyAlignment="1">
      <alignment horizontal="center" vertical="center" wrapText="1"/>
    </xf>
    <xf numFmtId="164" fontId="0" fillId="0" borderId="1" xfId="0" applyFont="1" applyFill="1" applyBorder="1" applyAlignment="1">
      <alignment/>
    </xf>
    <xf numFmtId="164" fontId="0" fillId="0" borderId="0" xfId="0" applyFont="1" applyFill="1" applyAlignment="1">
      <alignment/>
    </xf>
    <xf numFmtId="164" fontId="8" fillId="3" borderId="1" xfId="0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center" vertical="center" wrapText="1"/>
    </xf>
    <xf numFmtId="164" fontId="0" fillId="3" borderId="5" xfId="0" applyFont="1" applyFill="1" applyBorder="1" applyAlignment="1">
      <alignment horizontal="left" vertical="center" wrapText="1"/>
    </xf>
    <xf numFmtId="164" fontId="0" fillId="3" borderId="5" xfId="0" applyFont="1" applyFill="1" applyBorder="1" applyAlignment="1">
      <alignment horizontal="center" vertical="center" wrapText="1"/>
    </xf>
    <xf numFmtId="167" fontId="0" fillId="3" borderId="6" xfId="0" applyNumberFormat="1" applyFont="1" applyFill="1" applyBorder="1" applyAlignment="1">
      <alignment horizontal="center" vertical="center" wrapText="1"/>
    </xf>
    <xf numFmtId="164" fontId="8" fillId="3" borderId="5" xfId="0" applyFont="1" applyFill="1" applyBorder="1" applyAlignment="1">
      <alignment horizontal="center" vertical="center" wrapText="1"/>
    </xf>
    <xf numFmtId="164" fontId="8" fillId="0" borderId="5" xfId="0" applyFont="1" applyFill="1" applyBorder="1" applyAlignment="1">
      <alignment horizontal="center" vertical="center" wrapText="1"/>
    </xf>
    <xf numFmtId="164" fontId="0" fillId="3" borderId="4" xfId="0" applyFont="1" applyFill="1" applyBorder="1" applyAlignment="1">
      <alignment horizontal="left" vertical="center" wrapText="1"/>
    </xf>
    <xf numFmtId="167" fontId="0" fillId="3" borderId="1" xfId="0" applyNumberFormat="1" applyFont="1" applyFill="1" applyBorder="1" applyAlignment="1">
      <alignment horizontal="center" vertical="center" wrapText="1"/>
    </xf>
    <xf numFmtId="165" fontId="0" fillId="3" borderId="1" xfId="23" applyFont="1" applyFill="1" applyBorder="1" applyAlignment="1" applyProtection="1">
      <alignment horizontal="right" vertical="center" wrapText="1"/>
      <protection/>
    </xf>
    <xf numFmtId="165" fontId="0" fillId="3" borderId="3" xfId="23" applyFont="1" applyFill="1" applyBorder="1" applyAlignment="1" applyProtection="1">
      <alignment horizontal="center" vertical="center" wrapText="1"/>
      <protection/>
    </xf>
    <xf numFmtId="164" fontId="6" fillId="3" borderId="1" xfId="0" applyFont="1" applyFill="1" applyBorder="1" applyAlignment="1">
      <alignment horizontal="center" vertical="center" wrapText="1"/>
    </xf>
    <xf numFmtId="167" fontId="7" fillId="3" borderId="3" xfId="0" applyNumberFormat="1" applyFont="1" applyFill="1" applyBorder="1" applyAlignment="1">
      <alignment horizontal="center" vertical="center" wrapText="1"/>
    </xf>
    <xf numFmtId="170" fontId="7" fillId="3" borderId="7" xfId="0" applyNumberFormat="1" applyFont="1" applyFill="1" applyBorder="1" applyAlignment="1">
      <alignment horizontal="center" vertical="center" wrapText="1"/>
    </xf>
    <xf numFmtId="164" fontId="0" fillId="3" borderId="1" xfId="0" applyFont="1" applyFill="1" applyBorder="1" applyAlignment="1">
      <alignment/>
    </xf>
    <xf numFmtId="164" fontId="0" fillId="3" borderId="1" xfId="0" applyFont="1" applyFill="1" applyBorder="1" applyAlignment="1">
      <alignment horizontal="center" vertical="center"/>
    </xf>
    <xf numFmtId="170" fontId="7" fillId="3" borderId="1" xfId="0" applyNumberFormat="1" applyFont="1" applyFill="1" applyBorder="1" applyAlignment="1">
      <alignment horizontal="center" vertical="center" wrapText="1"/>
    </xf>
    <xf numFmtId="164" fontId="0" fillId="3" borderId="1" xfId="0" applyFont="1" applyFill="1" applyBorder="1" applyAlignment="1">
      <alignment horizontal="center"/>
    </xf>
    <xf numFmtId="164" fontId="7" fillId="3" borderId="0" xfId="0" applyFont="1" applyFill="1" applyAlignment="1">
      <alignment horizontal="center"/>
    </xf>
    <xf numFmtId="164" fontId="0" fillId="3" borderId="0" xfId="0" applyFont="1" applyFill="1" applyAlignment="1">
      <alignment horizontal="center"/>
    </xf>
    <xf numFmtId="171" fontId="0" fillId="3" borderId="0" xfId="0" applyNumberFormat="1" applyFill="1" applyAlignment="1">
      <alignment horizontal="right"/>
    </xf>
    <xf numFmtId="164" fontId="0" fillId="3" borderId="1" xfId="0" applyFill="1" applyBorder="1" applyAlignment="1">
      <alignment horizontal="center"/>
    </xf>
    <xf numFmtId="164" fontId="0" fillId="3" borderId="4" xfId="0" applyFont="1" applyFill="1" applyBorder="1" applyAlignment="1">
      <alignment vertical="center" wrapText="1"/>
    </xf>
    <xf numFmtId="164" fontId="0" fillId="3" borderId="4" xfId="0" applyFont="1" applyFill="1" applyBorder="1" applyAlignment="1">
      <alignment horizontal="center" vertical="center" wrapText="1"/>
    </xf>
    <xf numFmtId="167" fontId="0" fillId="3" borderId="4" xfId="0" applyNumberFormat="1" applyFont="1" applyFill="1" applyBorder="1" applyAlignment="1">
      <alignment horizontal="right" vertical="center" wrapText="1"/>
    </xf>
    <xf numFmtId="170" fontId="7" fillId="3" borderId="4" xfId="0" applyNumberFormat="1" applyFont="1" applyFill="1" applyBorder="1" applyAlignment="1">
      <alignment vertical="center" wrapText="1"/>
    </xf>
    <xf numFmtId="164" fontId="0" fillId="0" borderId="1" xfId="0" applyFont="1" applyBorder="1" applyAlignment="1">
      <alignment horizontal="center"/>
    </xf>
    <xf numFmtId="171" fontId="0" fillId="0" borderId="1" xfId="0" applyNumberFormat="1" applyBorder="1" applyAlignment="1">
      <alignment horizontal="right"/>
    </xf>
    <xf numFmtId="164" fontId="7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left"/>
    </xf>
    <xf numFmtId="164" fontId="0" fillId="0" borderId="8" xfId="0" applyFont="1" applyBorder="1" applyAlignment="1">
      <alignment horizontal="center"/>
    </xf>
    <xf numFmtId="164" fontId="2" fillId="0" borderId="1" xfId="0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horizontal="right"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/>
    </xf>
    <xf numFmtId="164" fontId="0" fillId="0" borderId="1" xfId="0" applyFill="1" applyBorder="1" applyAlignment="1">
      <alignment/>
    </xf>
    <xf numFmtId="164" fontId="0" fillId="0" borderId="4" xfId="0" applyFont="1" applyFill="1" applyBorder="1" applyAlignment="1">
      <alignment vertical="center" wrapText="1"/>
    </xf>
    <xf numFmtId="164" fontId="0" fillId="0" borderId="4" xfId="0" applyFont="1" applyFill="1" applyBorder="1" applyAlignment="1">
      <alignment horizontal="center" vertical="center" wrapText="1"/>
    </xf>
    <xf numFmtId="165" fontId="0" fillId="3" borderId="4" xfId="17" applyFont="1" applyFill="1" applyBorder="1" applyAlignment="1" applyProtection="1">
      <alignment horizontal="center" vertical="center" wrapText="1"/>
      <protection/>
    </xf>
    <xf numFmtId="170" fontId="0" fillId="0" borderId="4" xfId="0" applyNumberFormat="1" applyFont="1" applyFill="1" applyBorder="1" applyAlignment="1">
      <alignment horizontal="center" vertical="center" wrapText="1"/>
    </xf>
    <xf numFmtId="170" fontId="7" fillId="0" borderId="4" xfId="0" applyNumberFormat="1" applyFont="1" applyFill="1" applyBorder="1" applyAlignment="1">
      <alignment horizontal="center" vertical="center" wrapText="1"/>
    </xf>
    <xf numFmtId="164" fontId="0" fillId="0" borderId="4" xfId="0" applyFont="1" applyFill="1" applyBorder="1" applyAlignment="1">
      <alignment horizontal="left" vertical="center" wrapText="1"/>
    </xf>
    <xf numFmtId="164" fontId="0" fillId="0" borderId="4" xfId="0" applyFont="1" applyFill="1" applyBorder="1" applyAlignment="1">
      <alignment horizontal="center" vertical="center"/>
    </xf>
    <xf numFmtId="167" fontId="7" fillId="0" borderId="1" xfId="0" applyNumberFormat="1" applyFont="1" applyFill="1" applyBorder="1" applyAlignment="1">
      <alignment horizontal="center" vertical="center" wrapText="1"/>
    </xf>
    <xf numFmtId="170" fontId="0" fillId="3" borderId="4" xfId="0" applyNumberFormat="1" applyFont="1" applyFill="1" applyBorder="1" applyAlignment="1">
      <alignment horizontal="center" vertical="center" wrapText="1"/>
    </xf>
    <xf numFmtId="164" fontId="8" fillId="0" borderId="4" xfId="0" applyFont="1" applyFill="1" applyBorder="1" applyAlignment="1">
      <alignment horizontal="center" vertical="center"/>
    </xf>
    <xf numFmtId="165" fontId="0" fillId="3" borderId="1" xfId="17" applyFont="1" applyFill="1" applyBorder="1" applyAlignment="1" applyProtection="1">
      <alignment horizontal="center" vertical="center" wrapText="1"/>
      <protection/>
    </xf>
    <xf numFmtId="164" fontId="7" fillId="0" borderId="1" xfId="0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center" vertical="center"/>
    </xf>
    <xf numFmtId="165" fontId="2" fillId="4" borderId="1" xfId="17" applyFont="1" applyFill="1" applyBorder="1" applyAlignment="1" applyProtection="1">
      <alignment horizontal="left" vertical="center" wrapText="1"/>
      <protection/>
    </xf>
    <xf numFmtId="165" fontId="0" fillId="0" borderId="4" xfId="17" applyFont="1" applyFill="1" applyBorder="1" applyAlignment="1" applyProtection="1">
      <alignment horizontal="center" vertical="center" wrapText="1"/>
      <protection/>
    </xf>
    <xf numFmtId="168" fontId="8" fillId="0" borderId="4" xfId="0" applyNumberFormat="1" applyFont="1" applyFill="1" applyBorder="1" applyAlignment="1">
      <alignment horizontal="center" vertical="center" wrapText="1"/>
    </xf>
    <xf numFmtId="164" fontId="0" fillId="0" borderId="1" xfId="0" applyFont="1" applyBorder="1" applyAlignment="1">
      <alignment/>
    </xf>
    <xf numFmtId="165" fontId="0" fillId="0" borderId="1" xfId="17" applyFont="1" applyFill="1" applyBorder="1" applyAlignment="1" applyProtection="1">
      <alignment horizontal="center" vertical="center" wrapText="1"/>
      <protection/>
    </xf>
    <xf numFmtId="170" fontId="0" fillId="0" borderId="1" xfId="0" applyNumberFormat="1" applyFont="1" applyFill="1" applyBorder="1" applyAlignment="1">
      <alignment horizontal="center" vertical="center" wrapText="1"/>
    </xf>
    <xf numFmtId="168" fontId="8" fillId="0" borderId="1" xfId="0" applyNumberFormat="1" applyFont="1" applyFill="1" applyBorder="1" applyAlignment="1">
      <alignment horizontal="center" vertical="center" wrapText="1"/>
    </xf>
    <xf numFmtId="164" fontId="9" fillId="0" borderId="1" xfId="0" applyFont="1" applyFill="1" applyBorder="1" applyAlignment="1">
      <alignment horizontal="center" vertical="center" wrapText="1"/>
    </xf>
    <xf numFmtId="167" fontId="9" fillId="0" borderId="1" xfId="0" applyNumberFormat="1" applyFont="1" applyFill="1" applyBorder="1" applyAlignment="1">
      <alignment horizontal="right" vertical="center" wrapText="1"/>
    </xf>
    <xf numFmtId="167" fontId="10" fillId="0" borderId="1" xfId="0" applyNumberFormat="1" applyFont="1" applyFill="1" applyBorder="1" applyAlignment="1">
      <alignment horizontal="center" vertical="center" wrapText="1"/>
    </xf>
    <xf numFmtId="164" fontId="11" fillId="0" borderId="1" xfId="0" applyFont="1" applyFill="1" applyBorder="1" applyAlignment="1">
      <alignment vertical="center" wrapText="1"/>
    </xf>
    <xf numFmtId="164" fontId="12" fillId="0" borderId="1" xfId="0" applyFont="1" applyFill="1" applyBorder="1" applyAlignment="1">
      <alignment horizontal="center" vertical="center" wrapText="1"/>
    </xf>
    <xf numFmtId="170" fontId="7" fillId="0" borderId="7" xfId="0" applyNumberFormat="1" applyFont="1" applyFill="1" applyBorder="1" applyAlignment="1">
      <alignment horizontal="center" vertical="center" wrapText="1"/>
    </xf>
    <xf numFmtId="164" fontId="0" fillId="0" borderId="0" xfId="0" applyFont="1" applyAlignment="1">
      <alignment horizontal="right"/>
    </xf>
    <xf numFmtId="164" fontId="2" fillId="5" borderId="9" xfId="0" applyFont="1" applyFill="1" applyBorder="1" applyAlignment="1">
      <alignment horizontal="center" vertical="center"/>
    </xf>
    <xf numFmtId="167" fontId="2" fillId="5" borderId="10" xfId="0" applyNumberFormat="1" applyFont="1" applyFill="1" applyBorder="1" applyAlignment="1">
      <alignment horizontal="right" vertical="center"/>
    </xf>
    <xf numFmtId="164" fontId="0" fillId="0" borderId="0" xfId="0" applyFont="1" applyAlignment="1">
      <alignment wrapText="1"/>
    </xf>
    <xf numFmtId="167" fontId="2" fillId="0" borderId="0" xfId="0" applyNumberFormat="1" applyFont="1" applyAlignment="1">
      <alignment horizontal="right"/>
    </xf>
    <xf numFmtId="164" fontId="2" fillId="4" borderId="1" xfId="0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vertical="center" wrapText="1"/>
    </xf>
    <xf numFmtId="164" fontId="0" fillId="0" borderId="1" xfId="0" applyFont="1" applyBorder="1" applyAlignment="1">
      <alignment horizontal="center" vertical="center" wrapText="1"/>
    </xf>
    <xf numFmtId="167" fontId="0" fillId="0" borderId="1" xfId="0" applyNumberFormat="1" applyFont="1" applyBorder="1" applyAlignment="1">
      <alignment horizontal="right" vertical="center" wrapText="1"/>
    </xf>
    <xf numFmtId="167" fontId="0" fillId="0" borderId="1" xfId="23" applyNumberFormat="1" applyFont="1" applyFill="1" applyBorder="1" applyAlignment="1" applyProtection="1">
      <alignment vertical="center" wrapText="1"/>
      <protection/>
    </xf>
    <xf numFmtId="164" fontId="0" fillId="0" borderId="1" xfId="0" applyFont="1" applyFill="1" applyBorder="1" applyAlignment="1">
      <alignment horizontal="left" vertical="center" wrapText="1"/>
    </xf>
    <xf numFmtId="167" fontId="0" fillId="0" borderId="1" xfId="23" applyNumberFormat="1" applyFont="1" applyFill="1" applyBorder="1" applyAlignment="1" applyProtection="1">
      <alignment horizontal="right" vertical="center" wrapText="1"/>
      <protection/>
    </xf>
    <xf numFmtId="164" fontId="11" fillId="0" borderId="1" xfId="20" applyFont="1" applyBorder="1" applyAlignment="1">
      <alignment horizontal="left" vertical="center" wrapText="1"/>
      <protection/>
    </xf>
    <xf numFmtId="164" fontId="11" fillId="0" borderId="1" xfId="20" applyFont="1" applyBorder="1" applyAlignment="1">
      <alignment horizontal="center" vertical="center"/>
      <protection/>
    </xf>
    <xf numFmtId="167" fontId="11" fillId="0" borderId="1" xfId="0" applyNumberFormat="1" applyFont="1" applyBorder="1" applyAlignment="1">
      <alignment vertical="center"/>
    </xf>
    <xf numFmtId="172" fontId="0" fillId="0" borderId="1" xfId="23" applyNumberFormat="1" applyFont="1" applyFill="1" applyBorder="1" applyAlignment="1" applyProtection="1">
      <alignment horizontal="right" vertical="center" wrapText="1"/>
      <protection/>
    </xf>
    <xf numFmtId="164" fontId="2" fillId="0" borderId="1" xfId="0" applyFont="1" applyFill="1" applyBorder="1" applyAlignment="1">
      <alignment vertical="center" wrapText="1"/>
    </xf>
    <xf numFmtId="167" fontId="2" fillId="0" borderId="1" xfId="0" applyNumberFormat="1" applyFont="1" applyFill="1" applyBorder="1" applyAlignment="1">
      <alignment vertical="center" wrapText="1"/>
    </xf>
    <xf numFmtId="167" fontId="0" fillId="0" borderId="1" xfId="17" applyNumberFormat="1" applyFont="1" applyFill="1" applyBorder="1" applyAlignment="1" applyProtection="1">
      <alignment horizontal="right" vertical="center" wrapText="1"/>
      <protection/>
    </xf>
    <xf numFmtId="164" fontId="0" fillId="0" borderId="1" xfId="0" applyFont="1" applyFill="1" applyBorder="1" applyAlignment="1">
      <alignment vertical="center"/>
    </xf>
    <xf numFmtId="167" fontId="0" fillId="0" borderId="1" xfId="17" applyNumberFormat="1" applyFont="1" applyFill="1" applyBorder="1" applyAlignment="1" applyProtection="1">
      <alignment horizontal="right" vertical="center"/>
      <protection/>
    </xf>
    <xf numFmtId="167" fontId="0" fillId="0" borderId="1" xfId="17" applyNumberFormat="1" applyFont="1" applyFill="1" applyBorder="1" applyAlignment="1" applyProtection="1">
      <alignment vertical="center" wrapText="1"/>
      <protection/>
    </xf>
    <xf numFmtId="164" fontId="0" fillId="0" borderId="0" xfId="0" applyFont="1" applyAlignment="1">
      <alignment horizontal="center" wrapText="1"/>
    </xf>
    <xf numFmtId="167" fontId="0" fillId="0" borderId="0" xfId="0" applyNumberFormat="1" applyFont="1" applyAlignment="1">
      <alignment horizontal="right" wrapText="1"/>
    </xf>
    <xf numFmtId="164" fontId="0" fillId="0" borderId="1" xfId="0" applyFont="1" applyBorder="1" applyAlignment="1">
      <alignment horizontal="left" vertical="center"/>
    </xf>
    <xf numFmtId="165" fontId="0" fillId="0" borderId="1" xfId="23" applyFont="1" applyFill="1" applyBorder="1" applyAlignment="1" applyProtection="1">
      <alignment vertical="center"/>
      <protection/>
    </xf>
    <xf numFmtId="164" fontId="0" fillId="0" borderId="1" xfId="0" applyFont="1" applyBorder="1" applyAlignment="1">
      <alignment horizontal="left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1" xfId="23" applyFont="1" applyFill="1" applyBorder="1" applyAlignment="1" applyProtection="1">
      <alignment vertical="center" wrapText="1"/>
      <protection/>
    </xf>
    <xf numFmtId="165" fontId="0" fillId="0" borderId="4" xfId="17" applyFont="1" applyFill="1" applyBorder="1" applyAlignment="1" applyProtection="1">
      <alignment vertical="center" wrapText="1"/>
      <protection/>
    </xf>
    <xf numFmtId="165" fontId="0" fillId="0" borderId="1" xfId="17" applyFont="1" applyFill="1" applyBorder="1" applyAlignment="1" applyProtection="1">
      <alignment vertical="center" wrapText="1"/>
      <protection/>
    </xf>
    <xf numFmtId="165" fontId="0" fillId="0" borderId="1" xfId="17" applyFont="1" applyFill="1" applyBorder="1" applyAlignment="1" applyProtection="1">
      <alignment horizontal="right" vertical="center" wrapText="1"/>
      <protection/>
    </xf>
    <xf numFmtId="164" fontId="2" fillId="0" borderId="0" xfId="0" applyFont="1" applyFill="1" applyAlignment="1">
      <alignment/>
    </xf>
    <xf numFmtId="164" fontId="2" fillId="5" borderId="1" xfId="0" applyFont="1" applyFill="1" applyBorder="1" applyAlignment="1">
      <alignment horizontal="center" wrapText="1"/>
    </xf>
    <xf numFmtId="167" fontId="2" fillId="5" borderId="1" xfId="0" applyNumberFormat="1" applyFont="1" applyFill="1" applyBorder="1" applyAlignment="1">
      <alignment horizontal="right" wrapText="1"/>
    </xf>
    <xf numFmtId="164" fontId="0" fillId="0" borderId="0" xfId="0" applyFont="1" applyFill="1" applyAlignment="1">
      <alignment vertical="center"/>
    </xf>
    <xf numFmtId="173" fontId="0" fillId="0" borderId="0" xfId="0" applyNumberFormat="1" applyFont="1" applyFill="1" applyAlignment="1">
      <alignment horizontal="center" vertical="center" wrapText="1"/>
    </xf>
    <xf numFmtId="164" fontId="0" fillId="0" borderId="0" xfId="0" applyFont="1" applyFill="1" applyAlignment="1">
      <alignment horizontal="center" vertical="center"/>
    </xf>
    <xf numFmtId="167" fontId="0" fillId="0" borderId="0" xfId="0" applyNumberFormat="1" applyFont="1" applyFill="1" applyAlignment="1">
      <alignment horizontal="center" vertical="center"/>
    </xf>
    <xf numFmtId="167" fontId="0" fillId="0" borderId="0" xfId="0" applyNumberFormat="1" applyFont="1" applyFill="1" applyAlignment="1">
      <alignment vertical="center"/>
    </xf>
    <xf numFmtId="164" fontId="14" fillId="0" borderId="0" xfId="0" applyFont="1" applyFill="1" applyAlignment="1">
      <alignment horizontal="left" vertical="center"/>
    </xf>
    <xf numFmtId="164" fontId="15" fillId="0" borderId="0" xfId="0" applyFont="1" applyFill="1" applyBorder="1" applyAlignment="1">
      <alignment horizontal="right" vertical="center"/>
    </xf>
    <xf numFmtId="164" fontId="2" fillId="0" borderId="6" xfId="0" applyFont="1" applyFill="1" applyBorder="1" applyAlignment="1">
      <alignment horizontal="center" vertical="center"/>
    </xf>
    <xf numFmtId="164" fontId="16" fillId="2" borderId="9" xfId="0" applyFont="1" applyFill="1" applyBorder="1" applyAlignment="1">
      <alignment horizontal="center" vertical="center" wrapText="1"/>
    </xf>
    <xf numFmtId="164" fontId="2" fillId="2" borderId="11" xfId="0" applyFont="1" applyFill="1" applyBorder="1" applyAlignment="1">
      <alignment horizontal="center" vertical="center" wrapText="1"/>
    </xf>
    <xf numFmtId="164" fontId="2" fillId="2" borderId="12" xfId="0" applyFont="1" applyFill="1" applyBorder="1" applyAlignment="1">
      <alignment horizontal="center" vertical="center" wrapText="1"/>
    </xf>
    <xf numFmtId="164" fontId="2" fillId="2" borderId="13" xfId="0" applyFont="1" applyFill="1" applyBorder="1" applyAlignment="1">
      <alignment horizontal="center" vertical="center" wrapText="1"/>
    </xf>
    <xf numFmtId="167" fontId="2" fillId="2" borderId="11" xfId="0" applyNumberFormat="1" applyFont="1" applyFill="1" applyBorder="1" applyAlignment="1">
      <alignment horizontal="center" vertical="center" wrapText="1"/>
    </xf>
    <xf numFmtId="164" fontId="2" fillId="2" borderId="10" xfId="0" applyFont="1" applyFill="1" applyBorder="1" applyAlignment="1">
      <alignment horizontal="center" vertical="center" wrapText="1"/>
    </xf>
    <xf numFmtId="164" fontId="2" fillId="2" borderId="14" xfId="0" applyFont="1" applyFill="1" applyBorder="1" applyAlignment="1">
      <alignment horizontal="center" vertical="center" wrapText="1"/>
    </xf>
    <xf numFmtId="164" fontId="2" fillId="2" borderId="15" xfId="0" applyFont="1" applyFill="1" applyBorder="1" applyAlignment="1">
      <alignment horizontal="center" vertical="center" wrapText="1"/>
    </xf>
    <xf numFmtId="164" fontId="2" fillId="4" borderId="4" xfId="0" applyFont="1" applyFill="1" applyBorder="1" applyAlignment="1">
      <alignment horizontal="left" vertical="center" wrapText="1"/>
    </xf>
    <xf numFmtId="164" fontId="0" fillId="4" borderId="4" xfId="0" applyFont="1" applyFill="1" applyBorder="1" applyAlignment="1">
      <alignment vertical="center"/>
    </xf>
    <xf numFmtId="167" fontId="0" fillId="4" borderId="4" xfId="0" applyNumberFormat="1" applyFont="1" applyFill="1" applyBorder="1" applyAlignment="1">
      <alignment vertical="center"/>
    </xf>
    <xf numFmtId="164" fontId="0" fillId="0" borderId="1" xfId="0" applyFont="1" applyFill="1" applyBorder="1" applyAlignment="1">
      <alignment horizontal="center" vertical="top" wrapText="1"/>
    </xf>
    <xf numFmtId="174" fontId="2" fillId="3" borderId="1" xfId="0" applyNumberFormat="1" applyFont="1" applyFill="1" applyBorder="1" applyAlignment="1">
      <alignment horizontal="center" vertical="center" wrapText="1"/>
    </xf>
    <xf numFmtId="174" fontId="2" fillId="0" borderId="1" xfId="0" applyNumberFormat="1" applyFont="1" applyFill="1" applyBorder="1" applyAlignment="1">
      <alignment horizontal="center" vertical="center" wrapText="1"/>
    </xf>
    <xf numFmtId="167" fontId="2" fillId="3" borderId="1" xfId="0" applyNumberFormat="1" applyFont="1" applyFill="1" applyBorder="1" applyAlignment="1">
      <alignment horizontal="center" vertical="center" wrapText="1"/>
    </xf>
    <xf numFmtId="174" fontId="0" fillId="0" borderId="1" xfId="0" applyNumberFormat="1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center" vertical="center"/>
    </xf>
    <xf numFmtId="175" fontId="0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0" fillId="4" borderId="1" xfId="0" applyFont="1" applyFill="1" applyBorder="1" applyAlignment="1">
      <alignment vertical="center"/>
    </xf>
    <xf numFmtId="167" fontId="0" fillId="4" borderId="1" xfId="0" applyNumberFormat="1" applyFont="1" applyFill="1" applyBorder="1" applyAlignment="1">
      <alignment vertical="center"/>
    </xf>
    <xf numFmtId="174" fontId="0" fillId="0" borderId="4" xfId="0" applyNumberFormat="1" applyFont="1" applyFill="1" applyBorder="1" applyAlignment="1">
      <alignment horizontal="center" vertical="center" wrapText="1"/>
    </xf>
    <xf numFmtId="167" fontId="0" fillId="0" borderId="0" xfId="0" applyNumberFormat="1" applyFont="1" applyAlignment="1">
      <alignment horizontal="center" wrapText="1"/>
    </xf>
    <xf numFmtId="164" fontId="2" fillId="0" borderId="0" xfId="0" applyFont="1" applyAlignment="1">
      <alignment horizontal="left"/>
    </xf>
    <xf numFmtId="164" fontId="2" fillId="0" borderId="0" xfId="0" applyFont="1" applyAlignment="1">
      <alignment horizontal="center"/>
    </xf>
    <xf numFmtId="167" fontId="2" fillId="0" borderId="0" xfId="0" applyNumberFormat="1" applyFont="1" applyAlignment="1">
      <alignment horizontal="center" wrapText="1"/>
    </xf>
    <xf numFmtId="164" fontId="2" fillId="0" borderId="0" xfId="0" applyFont="1" applyAlignment="1">
      <alignment horizontal="right" wrapText="1"/>
    </xf>
    <xf numFmtId="164" fontId="2" fillId="2" borderId="1" xfId="0" applyFont="1" applyFill="1" applyBorder="1" applyAlignment="1">
      <alignment horizontal="center" vertical="center"/>
    </xf>
    <xf numFmtId="167" fontId="2" fillId="2" borderId="1" xfId="0" applyNumberFormat="1" applyFont="1" applyFill="1" applyBorder="1" applyAlignment="1">
      <alignment horizontal="center" vertical="center" wrapText="1"/>
    </xf>
    <xf numFmtId="167" fontId="0" fillId="0" borderId="0" xfId="0" applyNumberFormat="1" applyFont="1" applyAlignment="1">
      <alignment horizontal="center"/>
    </xf>
    <xf numFmtId="164" fontId="18" fillId="0" borderId="1" xfId="0" applyFont="1" applyFill="1" applyBorder="1" applyAlignment="1">
      <alignment horizontal="center" vertical="center" wrapText="1"/>
    </xf>
    <xf numFmtId="167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vertical="center" wrapText="1"/>
    </xf>
    <xf numFmtId="164" fontId="0" fillId="0" borderId="0" xfId="0" applyFont="1" applyFill="1" applyBorder="1" applyAlignment="1">
      <alignment vertical="center"/>
    </xf>
    <xf numFmtId="164" fontId="0" fillId="6" borderId="1" xfId="0" applyFont="1" applyFill="1" applyBorder="1" applyAlignment="1">
      <alignment vertical="center" wrapText="1"/>
    </xf>
    <xf numFmtId="176" fontId="0" fillId="6" borderId="1" xfId="0" applyNumberFormat="1" applyFont="1" applyFill="1" applyBorder="1" applyAlignment="1">
      <alignment vertical="center" wrapText="1"/>
    </xf>
    <xf numFmtId="164" fontId="0" fillId="6" borderId="1" xfId="0" applyFont="1" applyFill="1" applyBorder="1" applyAlignment="1">
      <alignment wrapText="1"/>
    </xf>
    <xf numFmtId="164" fontId="17" fillId="6" borderId="16" xfId="0" applyFont="1" applyFill="1" applyBorder="1" applyAlignment="1">
      <alignment horizontal="center" vertical="center"/>
    </xf>
    <xf numFmtId="164" fontId="0" fillId="0" borderId="0" xfId="0" applyFont="1" applyAlignment="1">
      <alignment horizontal="center" vertical="center"/>
    </xf>
    <xf numFmtId="167" fontId="0" fillId="0" borderId="0" xfId="0" applyNumberFormat="1" applyAlignment="1">
      <alignment/>
    </xf>
    <xf numFmtId="164" fontId="19" fillId="0" borderId="0" xfId="0" applyFont="1" applyAlignment="1">
      <alignment/>
    </xf>
    <xf numFmtId="167" fontId="19" fillId="0" borderId="0" xfId="0" applyNumberFormat="1" applyFont="1" applyAlignment="1">
      <alignment horizontal="right"/>
    </xf>
    <xf numFmtId="164" fontId="20" fillId="0" borderId="17" xfId="0" applyFont="1" applyFill="1" applyBorder="1" applyAlignment="1">
      <alignment horizontal="center" vertical="center" wrapText="1"/>
    </xf>
    <xf numFmtId="164" fontId="2" fillId="2" borderId="1" xfId="0" applyFont="1" applyFill="1" applyBorder="1" applyAlignment="1">
      <alignment horizontal="center"/>
    </xf>
    <xf numFmtId="164" fontId="0" fillId="0" borderId="1" xfId="0" applyBorder="1" applyAlignment="1">
      <alignment horizontal="center"/>
    </xf>
    <xf numFmtId="167" fontId="0" fillId="0" borderId="1" xfId="0" applyNumberFormat="1" applyFont="1" applyFill="1" applyBorder="1" applyAlignment="1">
      <alignment horizontal="right" vertical="center" wrapText="1"/>
    </xf>
    <xf numFmtId="164" fontId="0" fillId="0" borderId="1" xfId="0" applyFill="1" applyBorder="1" applyAlignment="1">
      <alignment horizontal="center"/>
    </xf>
    <xf numFmtId="167" fontId="0" fillId="0" borderId="0" xfId="0" applyNumberFormat="1" applyFont="1" applyFill="1" applyAlignment="1">
      <alignment horizontal="right" vertical="center"/>
    </xf>
    <xf numFmtId="168" fontId="0" fillId="0" borderId="1" xfId="0" applyNumberFormat="1" applyFont="1" applyFill="1" applyBorder="1" applyAlignment="1">
      <alignment vertical="center" wrapText="1"/>
    </xf>
    <xf numFmtId="167" fontId="0" fillId="0" borderId="5" xfId="0" applyNumberFormat="1" applyFill="1" applyBorder="1" applyAlignment="1">
      <alignment vertical="center"/>
    </xf>
    <xf numFmtId="167" fontId="0" fillId="0" borderId="1" xfId="0" applyNumberFormat="1" applyFill="1" applyBorder="1" applyAlignment="1">
      <alignment horizontal="right" vertical="center"/>
    </xf>
    <xf numFmtId="167" fontId="0" fillId="0" borderId="5" xfId="0" applyNumberFormat="1" applyFill="1" applyBorder="1" applyAlignment="1">
      <alignment horizontal="right" vertical="center"/>
    </xf>
    <xf numFmtId="164" fontId="2" fillId="0" borderId="1" xfId="0" applyFont="1" applyFill="1" applyBorder="1" applyAlignment="1">
      <alignment horizontal="right"/>
    </xf>
    <xf numFmtId="167" fontId="2" fillId="0" borderId="1" xfId="0" applyNumberFormat="1" applyFont="1" applyFill="1" applyBorder="1" applyAlignment="1">
      <alignment vertical="center"/>
    </xf>
    <xf numFmtId="164" fontId="2" fillId="2" borderId="1" xfId="20" applyFont="1" applyFill="1" applyBorder="1" applyAlignment="1">
      <alignment horizontal="center" vertical="center"/>
      <protection/>
    </xf>
    <xf numFmtId="164" fontId="2" fillId="2" borderId="1" xfId="20" applyNumberFormat="1" applyFont="1" applyFill="1" applyBorder="1" applyAlignment="1">
      <alignment horizontal="center" vertical="center" wrapText="1"/>
      <protection/>
    </xf>
    <xf numFmtId="165" fontId="2" fillId="2" borderId="1" xfId="20" applyNumberFormat="1" applyFont="1" applyFill="1" applyBorder="1" applyAlignment="1">
      <alignment horizontal="center" vertical="center" wrapText="1"/>
      <protection/>
    </xf>
    <xf numFmtId="165" fontId="0" fillId="4" borderId="4" xfId="22" applyFont="1" applyFill="1" applyBorder="1" applyAlignment="1" applyProtection="1">
      <alignment vertical="center"/>
      <protection/>
    </xf>
    <xf numFmtId="177" fontId="0" fillId="4" borderId="4" xfId="20" applyNumberFormat="1" applyFont="1" applyFill="1" applyBorder="1">
      <alignment/>
      <protection/>
    </xf>
    <xf numFmtId="164" fontId="0" fillId="0" borderId="7" xfId="20" applyFont="1" applyFill="1" applyBorder="1" applyAlignment="1">
      <alignment horizontal="center" vertical="center"/>
      <protection/>
    </xf>
    <xf numFmtId="164" fontId="0" fillId="0" borderId="4" xfId="20" applyFont="1" applyFill="1" applyBorder="1" applyAlignment="1">
      <alignment horizontal="center" vertical="center" wrapText="1"/>
      <protection/>
    </xf>
    <xf numFmtId="164" fontId="0" fillId="3" borderId="4" xfId="21" applyNumberFormat="1" applyFont="1" applyFill="1" applyBorder="1" applyAlignment="1">
      <alignment horizontal="center" vertical="center" wrapText="1"/>
      <protection/>
    </xf>
    <xf numFmtId="177" fontId="0" fillId="3" borderId="4" xfId="20" applyNumberFormat="1" applyFont="1" applyFill="1" applyBorder="1" applyAlignment="1">
      <alignment horizontal="center" vertical="center" wrapText="1"/>
      <protection/>
    </xf>
    <xf numFmtId="164" fontId="0" fillId="0" borderId="4" xfId="22" applyNumberFormat="1" applyFont="1" applyFill="1" applyBorder="1" applyAlignment="1" applyProtection="1">
      <alignment horizontal="center" vertical="center"/>
      <protection/>
    </xf>
    <xf numFmtId="177" fontId="0" fillId="0" borderId="4" xfId="20" applyNumberFormat="1" applyFont="1" applyFill="1" applyBorder="1" applyAlignment="1">
      <alignment horizontal="center" vertical="center" wrapText="1"/>
      <protection/>
    </xf>
    <xf numFmtId="165" fontId="0" fillId="0" borderId="4" xfId="17" applyFont="1" applyFill="1" applyBorder="1" applyAlignment="1" applyProtection="1">
      <alignment horizontal="center" vertical="center"/>
      <protection/>
    </xf>
    <xf numFmtId="177" fontId="0" fillId="0" borderId="4" xfId="20" applyNumberFormat="1" applyFont="1" applyFill="1" applyBorder="1" applyAlignment="1">
      <alignment horizontal="center" vertical="center"/>
      <protection/>
    </xf>
    <xf numFmtId="177" fontId="0" fillId="0" borderId="4" xfId="20" applyNumberFormat="1" applyFont="1" applyFill="1" applyBorder="1" applyAlignment="1">
      <alignment horizontal="left" vertical="center"/>
      <protection/>
    </xf>
    <xf numFmtId="164" fontId="2" fillId="0" borderId="8" xfId="20" applyNumberFormat="1" applyFont="1" applyFill="1" applyBorder="1" applyAlignment="1">
      <alignment horizontal="center"/>
      <protection/>
    </xf>
    <xf numFmtId="165" fontId="2" fillId="0" borderId="1" xfId="22" applyFont="1" applyFill="1" applyBorder="1" applyAlignment="1" applyProtection="1">
      <alignment vertical="center"/>
      <protection/>
    </xf>
    <xf numFmtId="165" fontId="0" fillId="0" borderId="1" xfId="22" applyFont="1" applyFill="1" applyBorder="1" applyAlignment="1" applyProtection="1">
      <alignment vertical="center"/>
      <protection/>
    </xf>
    <xf numFmtId="165" fontId="0" fillId="4" borderId="1" xfId="22" applyFont="1" applyFill="1" applyBorder="1" applyAlignment="1" applyProtection="1">
      <alignment vertical="center"/>
      <protection/>
    </xf>
    <xf numFmtId="164" fontId="0" fillId="3" borderId="7" xfId="20" applyFont="1" applyFill="1" applyBorder="1" applyAlignment="1">
      <alignment horizontal="center" vertical="center"/>
      <protection/>
    </xf>
    <xf numFmtId="164" fontId="0" fillId="3" borderId="4" xfId="20" applyFont="1" applyFill="1" applyBorder="1" applyAlignment="1">
      <alignment horizontal="center" vertical="center" wrapText="1"/>
      <protection/>
    </xf>
    <xf numFmtId="164" fontId="0" fillId="3" borderId="4" xfId="22" applyNumberFormat="1" applyFont="1" applyFill="1" applyBorder="1" applyAlignment="1" applyProtection="1">
      <alignment horizontal="center" vertical="center"/>
      <protection/>
    </xf>
    <xf numFmtId="177" fontId="0" fillId="3" borderId="4" xfId="20" applyNumberFormat="1" applyFont="1" applyFill="1" applyBorder="1" applyAlignment="1">
      <alignment horizontal="center" vertical="center"/>
      <protection/>
    </xf>
    <xf numFmtId="165" fontId="0" fillId="3" borderId="4" xfId="17" applyFont="1" applyFill="1" applyBorder="1" applyAlignment="1" applyProtection="1">
      <alignment horizontal="center" vertical="center"/>
      <protection/>
    </xf>
    <xf numFmtId="177" fontId="0" fillId="3" borderId="4" xfId="20" applyNumberFormat="1" applyFont="1" applyFill="1" applyBorder="1" applyAlignment="1">
      <alignment horizontal="left" vertical="center"/>
      <protection/>
    </xf>
    <xf numFmtId="164" fontId="0" fillId="3" borderId="0" xfId="0" applyFont="1" applyFill="1" applyAlignment="1">
      <alignment/>
    </xf>
    <xf numFmtId="164" fontId="2" fillId="0" borderId="1" xfId="20" applyNumberFormat="1" applyFont="1" applyFill="1" applyBorder="1" applyAlignment="1">
      <alignment horizontal="center"/>
      <protection/>
    </xf>
    <xf numFmtId="165" fontId="2" fillId="0" borderId="1" xfId="20" applyNumberFormat="1" applyFont="1" applyFill="1" applyBorder="1" applyAlignment="1">
      <alignment horizontal="center"/>
      <protection/>
    </xf>
    <xf numFmtId="177" fontId="0" fillId="3" borderId="4" xfId="21" applyNumberFormat="1" applyFont="1" applyFill="1" applyBorder="1" applyAlignment="1">
      <alignment horizontal="center" vertical="center" wrapText="1"/>
      <protection/>
    </xf>
    <xf numFmtId="177" fontId="0" fillId="3" borderId="4" xfId="21" applyNumberFormat="1" applyFont="1" applyFill="1" applyBorder="1" applyAlignment="1">
      <alignment horizontal="right" vertical="center" wrapText="1"/>
      <protection/>
    </xf>
    <xf numFmtId="177" fontId="0" fillId="3" borderId="4" xfId="20" applyNumberFormat="1" applyFont="1" applyFill="1" applyBorder="1" applyAlignment="1">
      <alignment horizontal="right" vertical="center" wrapText="1"/>
      <protection/>
    </xf>
    <xf numFmtId="177" fontId="0" fillId="0" borderId="4" xfId="20" applyNumberFormat="1" applyFont="1" applyFill="1" applyBorder="1">
      <alignment/>
      <protection/>
    </xf>
    <xf numFmtId="177" fontId="0" fillId="0" borderId="4" xfId="20" applyNumberFormat="1" applyFont="1" applyFill="1" applyBorder="1" applyAlignment="1">
      <alignment wrapText="1"/>
      <protection/>
    </xf>
    <xf numFmtId="164" fontId="0" fillId="0" borderId="2" xfId="20" applyFont="1" applyFill="1" applyBorder="1" applyAlignment="1">
      <alignment horizontal="center" vertical="center"/>
      <protection/>
    </xf>
    <xf numFmtId="164" fontId="0" fillId="0" borderId="1" xfId="20" applyFont="1" applyFill="1" applyBorder="1" applyAlignment="1">
      <alignment horizontal="center" vertical="center" wrapText="1"/>
      <protection/>
    </xf>
    <xf numFmtId="165" fontId="0" fillId="0" borderId="1" xfId="20" applyNumberFormat="1" applyFont="1" applyBorder="1" applyAlignment="1">
      <alignment horizontal="right" vertical="center" wrapText="1"/>
      <protection/>
    </xf>
    <xf numFmtId="165" fontId="0" fillId="0" borderId="1" xfId="22" applyFont="1" applyFill="1" applyBorder="1" applyAlignment="1" applyProtection="1">
      <alignment horizontal="center" vertical="center"/>
      <protection/>
    </xf>
    <xf numFmtId="167" fontId="2" fillId="5" borderId="1" xfId="0" applyNumberFormat="1" applyFont="1" applyFill="1" applyBorder="1" applyAlignment="1">
      <alignment horizontal="center" vertical="center" wrapText="1"/>
    </xf>
    <xf numFmtId="167" fontId="2" fillId="5" borderId="1" xfId="0" applyNumberFormat="1" applyFont="1" applyFill="1" applyBorder="1" applyAlignment="1">
      <alignment horizontal="right" vertical="center" wrapText="1"/>
    </xf>
    <xf numFmtId="164" fontId="0" fillId="0" borderId="0" xfId="0" applyAlignment="1">
      <alignment horizontal="center" vertical="center"/>
    </xf>
    <xf numFmtId="164" fontId="3" fillId="0" borderId="0" xfId="0" applyFont="1" applyFill="1" applyAlignment="1">
      <alignment horizontal="center" vertical="center"/>
    </xf>
    <xf numFmtId="164" fontId="18" fillId="0" borderId="0" xfId="0" applyFont="1" applyBorder="1" applyAlignment="1">
      <alignment horizontal="center" wrapText="1"/>
    </xf>
    <xf numFmtId="164" fontId="16" fillId="0" borderId="0" xfId="0" applyFont="1" applyAlignment="1">
      <alignment horizontal="center"/>
    </xf>
    <xf numFmtId="164" fontId="18" fillId="0" borderId="0" xfId="0" applyFont="1" applyAlignment="1">
      <alignment horizontal="center" vertical="center" wrapText="1"/>
    </xf>
    <xf numFmtId="164" fontId="18" fillId="0" borderId="0" xfId="0" applyFont="1" applyAlignment="1">
      <alignment horizontal="center" wrapText="1"/>
    </xf>
    <xf numFmtId="164" fontId="0" fillId="2" borderId="1" xfId="0" applyFont="1" applyFill="1" applyBorder="1" applyAlignment="1">
      <alignment horizontal="center" vertical="center" wrapText="1"/>
    </xf>
    <xf numFmtId="164" fontId="2" fillId="4" borderId="1" xfId="0" applyFont="1" applyFill="1" applyBorder="1" applyAlignment="1">
      <alignment horizontal="center" vertical="center"/>
    </xf>
    <xf numFmtId="164" fontId="0" fillId="0" borderId="1" xfId="0" applyBorder="1" applyAlignment="1">
      <alignment horizontal="center" vertical="center"/>
    </xf>
    <xf numFmtId="164" fontId="6" fillId="0" borderId="1" xfId="0" applyFont="1" applyBorder="1" applyAlignment="1">
      <alignment vertical="center" wrapText="1"/>
    </xf>
    <xf numFmtId="164" fontId="6" fillId="0" borderId="3" xfId="0" applyFont="1" applyBorder="1" applyAlignment="1">
      <alignment horizontal="center" vertical="center" wrapText="1"/>
    </xf>
    <xf numFmtId="164" fontId="2" fillId="4" borderId="4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  <cellStyle name="Normalny_pozostałe dane" xfId="21"/>
    <cellStyle name="Walutowy 2" xfId="22"/>
    <cellStyle name="Walutowy 3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tabSelected="1" workbookViewId="0" topLeftCell="A1">
      <selection activeCell="D16" sqref="D16"/>
    </sheetView>
  </sheetViews>
  <sheetFormatPr defaultColWidth="9.140625" defaultRowHeight="12.75"/>
  <cols>
    <col min="1" max="1" width="5.421875" style="0" customWidth="1"/>
    <col min="2" max="2" width="43.8515625" style="0" customWidth="1"/>
    <col min="3" max="3" width="21.7109375" style="0" customWidth="1"/>
    <col min="4" max="4" width="20.00390625" style="0" customWidth="1"/>
    <col min="5" max="5" width="15.00390625" style="1" customWidth="1"/>
    <col min="6" max="6" width="19.28125" style="1" customWidth="1"/>
    <col min="7" max="7" width="15.7109375" style="0" customWidth="1"/>
    <col min="8" max="8" width="17.140625" style="1" customWidth="1"/>
    <col min="9" max="13" width="19.8515625" style="0" customWidth="1"/>
  </cols>
  <sheetData>
    <row r="1" spans="1:7" ht="12.75">
      <c r="A1" s="2" t="s">
        <v>0</v>
      </c>
      <c r="G1" s="3"/>
    </row>
    <row r="3" spans="1:13" ht="72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</row>
    <row r="4" spans="1:13" ht="50.25" customHeight="1">
      <c r="A4" s="6">
        <v>1</v>
      </c>
      <c r="B4" s="7" t="s">
        <v>14</v>
      </c>
      <c r="C4" s="8" t="s">
        <v>15</v>
      </c>
      <c r="D4" s="9">
        <v>7451841521</v>
      </c>
      <c r="E4" s="10">
        <v>510743670</v>
      </c>
      <c r="F4" s="11" t="s">
        <v>16</v>
      </c>
      <c r="G4" s="9">
        <v>30</v>
      </c>
      <c r="H4" s="9">
        <v>0</v>
      </c>
      <c r="I4" s="12" t="s">
        <v>17</v>
      </c>
      <c r="J4" s="12" t="s">
        <v>17</v>
      </c>
      <c r="K4" s="12" t="s">
        <v>18</v>
      </c>
      <c r="L4" s="13"/>
      <c r="M4" s="14"/>
    </row>
    <row r="5" spans="1:13" s="18" customFormat="1" ht="25.5" customHeight="1">
      <c r="A5" s="12">
        <v>2</v>
      </c>
      <c r="B5" s="7" t="s">
        <v>19</v>
      </c>
      <c r="C5" s="8" t="s">
        <v>20</v>
      </c>
      <c r="D5" s="9">
        <v>7451712893</v>
      </c>
      <c r="E5" s="10">
        <v>519503080</v>
      </c>
      <c r="F5" s="15" t="s">
        <v>21</v>
      </c>
      <c r="G5" s="9">
        <v>3</v>
      </c>
      <c r="H5" s="9">
        <v>0</v>
      </c>
      <c r="I5" s="12" t="s">
        <v>17</v>
      </c>
      <c r="J5" s="12" t="s">
        <v>17</v>
      </c>
      <c r="K5" s="12" t="s">
        <v>18</v>
      </c>
      <c r="L5" s="16"/>
      <c r="M5" s="17"/>
    </row>
    <row r="6" spans="1:13" s="18" customFormat="1" ht="25.5" customHeight="1">
      <c r="A6" s="6">
        <v>3</v>
      </c>
      <c r="B6" s="7" t="s">
        <v>22</v>
      </c>
      <c r="C6" s="8" t="s">
        <v>23</v>
      </c>
      <c r="D6" s="9">
        <v>7450004409</v>
      </c>
      <c r="E6" s="10" t="s">
        <v>24</v>
      </c>
      <c r="F6" s="19" t="s">
        <v>25</v>
      </c>
      <c r="G6" s="9">
        <v>11</v>
      </c>
      <c r="H6" s="9">
        <v>0</v>
      </c>
      <c r="I6" s="12" t="s">
        <v>17</v>
      </c>
      <c r="J6" s="12" t="s">
        <v>17</v>
      </c>
      <c r="K6" s="12" t="s">
        <v>18</v>
      </c>
      <c r="L6" s="16">
        <v>7032594.04</v>
      </c>
      <c r="M6" s="12" t="s">
        <v>17</v>
      </c>
    </row>
    <row r="7" spans="1:13" s="18" customFormat="1" ht="25.5" customHeight="1">
      <c r="A7" s="12">
        <v>4</v>
      </c>
      <c r="B7" s="7" t="s">
        <v>26</v>
      </c>
      <c r="C7" s="8" t="s">
        <v>27</v>
      </c>
      <c r="D7" s="9">
        <v>7451717028</v>
      </c>
      <c r="E7" s="20" t="s">
        <v>28</v>
      </c>
      <c r="F7" s="21" t="s">
        <v>29</v>
      </c>
      <c r="G7" s="9">
        <v>5</v>
      </c>
      <c r="H7" s="9">
        <v>0</v>
      </c>
      <c r="I7" s="12" t="s">
        <v>17</v>
      </c>
      <c r="J7" s="12" t="s">
        <v>17</v>
      </c>
      <c r="K7" s="12" t="s">
        <v>18</v>
      </c>
      <c r="L7" s="16"/>
      <c r="M7" s="17"/>
    </row>
    <row r="8" spans="1:13" s="18" customFormat="1" ht="25.5" customHeight="1">
      <c r="A8" s="6">
        <v>5</v>
      </c>
      <c r="B8" s="7" t="s">
        <v>30</v>
      </c>
      <c r="C8" s="8" t="s">
        <v>31</v>
      </c>
      <c r="D8" s="9">
        <v>7450004421</v>
      </c>
      <c r="E8" s="20" t="s">
        <v>32</v>
      </c>
      <c r="F8" s="21" t="s">
        <v>33</v>
      </c>
      <c r="G8" s="9">
        <v>8</v>
      </c>
      <c r="H8" s="9">
        <v>87</v>
      </c>
      <c r="I8" s="12" t="s">
        <v>17</v>
      </c>
      <c r="J8" s="12" t="s">
        <v>17</v>
      </c>
      <c r="K8" s="12" t="s">
        <v>18</v>
      </c>
      <c r="L8" s="16"/>
      <c r="M8" s="17"/>
    </row>
    <row r="9" spans="1:13" s="18" customFormat="1" ht="28.5" customHeight="1">
      <c r="A9" s="12">
        <v>6</v>
      </c>
      <c r="B9" s="7" t="s">
        <v>34</v>
      </c>
      <c r="C9" s="8" t="s">
        <v>35</v>
      </c>
      <c r="D9" s="9">
        <v>7451712462</v>
      </c>
      <c r="E9" s="20" t="s">
        <v>36</v>
      </c>
      <c r="F9" s="22" t="s">
        <v>37</v>
      </c>
      <c r="G9" s="9">
        <v>30</v>
      </c>
      <c r="H9" s="9">
        <v>241</v>
      </c>
      <c r="I9" s="12" t="s">
        <v>17</v>
      </c>
      <c r="J9" s="12" t="s">
        <v>17</v>
      </c>
      <c r="K9" s="12" t="s">
        <v>18</v>
      </c>
      <c r="L9" s="16"/>
      <c r="M9" s="17"/>
    </row>
    <row r="10" spans="1:13" s="23" customFormat="1" ht="28.5" customHeight="1">
      <c r="A10" s="6">
        <v>7</v>
      </c>
      <c r="B10" s="7" t="s">
        <v>38</v>
      </c>
      <c r="C10" s="8" t="s">
        <v>39</v>
      </c>
      <c r="D10" s="9">
        <v>7451712491</v>
      </c>
      <c r="E10" s="10" t="s">
        <v>40</v>
      </c>
      <c r="F10" s="22" t="s">
        <v>37</v>
      </c>
      <c r="G10" s="9">
        <v>14</v>
      </c>
      <c r="H10" s="9">
        <v>94</v>
      </c>
      <c r="I10" s="12" t="s">
        <v>17</v>
      </c>
      <c r="J10" s="12" t="s">
        <v>17</v>
      </c>
      <c r="K10" s="12" t="s">
        <v>18</v>
      </c>
      <c r="L10" s="16">
        <v>1022759.71</v>
      </c>
      <c r="M10" s="12" t="s">
        <v>17</v>
      </c>
    </row>
    <row r="11" spans="1:13" ht="28.5" customHeight="1">
      <c r="A11" s="12">
        <v>8</v>
      </c>
      <c r="B11" s="7" t="s">
        <v>41</v>
      </c>
      <c r="C11" s="8" t="s">
        <v>35</v>
      </c>
      <c r="D11" s="9">
        <v>7451712485</v>
      </c>
      <c r="E11" s="20" t="s">
        <v>42</v>
      </c>
      <c r="F11" s="22" t="s">
        <v>37</v>
      </c>
      <c r="G11" s="9">
        <v>27</v>
      </c>
      <c r="H11" s="9">
        <v>158</v>
      </c>
      <c r="I11" s="12" t="s">
        <v>17</v>
      </c>
      <c r="J11" s="12" t="s">
        <v>17</v>
      </c>
      <c r="K11" s="12" t="s">
        <v>18</v>
      </c>
      <c r="L11" s="13"/>
      <c r="M11" s="12" t="s">
        <v>17</v>
      </c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X123"/>
  <sheetViews>
    <sheetView workbookViewId="0" topLeftCell="A103">
      <selection activeCell="D97" sqref="D97"/>
    </sheetView>
  </sheetViews>
  <sheetFormatPr defaultColWidth="9.140625" defaultRowHeight="12.75"/>
  <cols>
    <col min="1" max="1" width="7.140625" style="24" customWidth="1"/>
    <col min="2" max="2" width="28.7109375" style="24" customWidth="1"/>
    <col min="3" max="3" width="14.140625" style="25" customWidth="1"/>
    <col min="4" max="4" width="16.421875" style="26" customWidth="1"/>
    <col min="5" max="5" width="16.421875" style="27" customWidth="1"/>
    <col min="6" max="6" width="11.00390625" style="24" customWidth="1"/>
    <col min="7" max="7" width="22.57421875" style="24" customWidth="1"/>
    <col min="8" max="8" width="15.7109375" style="24" customWidth="1"/>
    <col min="9" max="9" width="36.140625" style="24" customWidth="1"/>
    <col min="10" max="10" width="20.00390625" style="24" customWidth="1"/>
    <col min="11" max="13" width="15.140625" style="24" customWidth="1"/>
    <col min="14" max="15" width="11.00390625" style="24" customWidth="1"/>
    <col min="16" max="16" width="11.57421875" style="0" customWidth="1"/>
    <col min="17" max="19" width="11.00390625" style="0" customWidth="1"/>
    <col min="20" max="20" width="11.28125" style="0" customWidth="1"/>
    <col min="21" max="21" width="13.28125" style="0" customWidth="1"/>
    <col min="22" max="22" width="15.57421875" style="0" customWidth="1"/>
    <col min="23" max="23" width="11.28125" style="0" customWidth="1"/>
    <col min="24" max="24" width="13.8515625" style="0" customWidth="1"/>
  </cols>
  <sheetData>
    <row r="2" spans="4:5" ht="12.75">
      <c r="D2" s="28"/>
      <c r="E2" s="25"/>
    </row>
    <row r="3" spans="1:6" ht="12.75">
      <c r="A3" s="2" t="s">
        <v>43</v>
      </c>
      <c r="F3" s="29"/>
    </row>
    <row r="4" spans="1:24" ht="62.25" customHeight="1">
      <c r="A4" s="30" t="s">
        <v>44</v>
      </c>
      <c r="B4" s="30" t="s">
        <v>45</v>
      </c>
      <c r="C4" s="30" t="s">
        <v>46</v>
      </c>
      <c r="D4" s="30" t="s">
        <v>47</v>
      </c>
      <c r="E4" s="30" t="s">
        <v>48</v>
      </c>
      <c r="F4" s="30" t="s">
        <v>49</v>
      </c>
      <c r="G4" s="30" t="s">
        <v>50</v>
      </c>
      <c r="H4" s="30" t="s">
        <v>51</v>
      </c>
      <c r="I4" s="30" t="s">
        <v>52</v>
      </c>
      <c r="J4" s="30" t="s">
        <v>53</v>
      </c>
      <c r="K4" s="30" t="s">
        <v>54</v>
      </c>
      <c r="L4" s="30"/>
      <c r="M4" s="30"/>
      <c r="N4" s="30" t="s">
        <v>55</v>
      </c>
      <c r="O4" s="30"/>
      <c r="P4" s="30"/>
      <c r="Q4" s="30"/>
      <c r="R4" s="30"/>
      <c r="S4" s="30"/>
      <c r="T4" s="30" t="s">
        <v>56</v>
      </c>
      <c r="U4" s="30" t="s">
        <v>57</v>
      </c>
      <c r="V4" s="30" t="s">
        <v>58</v>
      </c>
      <c r="W4" s="30" t="s">
        <v>59</v>
      </c>
      <c r="X4" s="30" t="s">
        <v>60</v>
      </c>
    </row>
    <row r="5" spans="1:24" ht="62.2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K5" s="30" t="s">
        <v>61</v>
      </c>
      <c r="L5" s="30" t="s">
        <v>62</v>
      </c>
      <c r="M5" s="30" t="s">
        <v>63</v>
      </c>
      <c r="N5" s="30" t="s">
        <v>64</v>
      </c>
      <c r="O5" s="30" t="s">
        <v>65</v>
      </c>
      <c r="P5" s="30" t="s">
        <v>66</v>
      </c>
      <c r="Q5" s="30" t="s">
        <v>67</v>
      </c>
      <c r="R5" s="30" t="s">
        <v>68</v>
      </c>
      <c r="S5" s="30" t="s">
        <v>69</v>
      </c>
      <c r="T5" s="30"/>
      <c r="U5" s="30"/>
      <c r="V5" s="30"/>
      <c r="W5" s="30"/>
      <c r="X5" s="30"/>
    </row>
    <row r="6" spans="1:24" ht="13.5" customHeight="1">
      <c r="A6" s="31" t="s">
        <v>70</v>
      </c>
      <c r="B6" s="31"/>
      <c r="C6" s="31"/>
      <c r="D6" s="31"/>
      <c r="E6" s="31"/>
      <c r="F6" s="32"/>
      <c r="G6" s="33"/>
      <c r="H6" s="33"/>
      <c r="I6" s="33"/>
      <c r="J6" s="33"/>
      <c r="K6" s="33"/>
      <c r="L6" s="33"/>
      <c r="M6" s="33"/>
      <c r="N6" s="33"/>
      <c r="O6" s="33"/>
      <c r="P6" s="34"/>
      <c r="Q6" s="34"/>
      <c r="R6" s="34"/>
      <c r="S6" s="34"/>
      <c r="T6" s="34"/>
      <c r="U6" s="34"/>
      <c r="V6" s="34"/>
      <c r="W6" s="34"/>
      <c r="X6" s="34"/>
    </row>
    <row r="7" spans="1:24" s="45" customFormat="1" ht="25.5">
      <c r="A7" s="9" t="s">
        <v>71</v>
      </c>
      <c r="B7" s="35" t="s">
        <v>72</v>
      </c>
      <c r="C7" s="36" t="s">
        <v>73</v>
      </c>
      <c r="D7" s="37" t="s">
        <v>74</v>
      </c>
      <c r="E7" s="38" t="s">
        <v>74</v>
      </c>
      <c r="F7" s="36">
        <v>1855</v>
      </c>
      <c r="G7" s="39">
        <v>3400000</v>
      </c>
      <c r="H7" s="40" t="s">
        <v>75</v>
      </c>
      <c r="I7" s="41" t="s">
        <v>76</v>
      </c>
      <c r="J7" s="35" t="s">
        <v>77</v>
      </c>
      <c r="K7" s="42" t="s">
        <v>78</v>
      </c>
      <c r="L7" s="42" t="s">
        <v>79</v>
      </c>
      <c r="M7" s="42" t="s">
        <v>80</v>
      </c>
      <c r="N7" s="43" t="s">
        <v>81</v>
      </c>
      <c r="O7" s="43" t="s">
        <v>82</v>
      </c>
      <c r="P7" s="43" t="s">
        <v>82</v>
      </c>
      <c r="Q7" s="43" t="s">
        <v>83</v>
      </c>
      <c r="R7" s="43" t="s">
        <v>84</v>
      </c>
      <c r="S7" s="43" t="s">
        <v>82</v>
      </c>
      <c r="T7" s="44"/>
      <c r="U7" s="44"/>
      <c r="V7" s="44"/>
      <c r="W7" s="44"/>
      <c r="X7" s="44"/>
    </row>
    <row r="8" spans="1:24" ht="25.5">
      <c r="A8" s="9" t="s">
        <v>85</v>
      </c>
      <c r="B8" s="35" t="s">
        <v>86</v>
      </c>
      <c r="C8" s="36" t="s">
        <v>87</v>
      </c>
      <c r="D8" s="37" t="s">
        <v>74</v>
      </c>
      <c r="E8" s="38" t="s">
        <v>74</v>
      </c>
      <c r="F8" s="36">
        <v>1960</v>
      </c>
      <c r="G8" s="39">
        <v>600000</v>
      </c>
      <c r="H8" s="40" t="s">
        <v>75</v>
      </c>
      <c r="I8" s="41" t="s">
        <v>76</v>
      </c>
      <c r="J8" s="35" t="s">
        <v>88</v>
      </c>
      <c r="K8" s="46" t="s">
        <v>78</v>
      </c>
      <c r="L8" s="46" t="s">
        <v>89</v>
      </c>
      <c r="M8" s="46" t="s">
        <v>90</v>
      </c>
      <c r="N8" s="47" t="s">
        <v>81</v>
      </c>
      <c r="O8" s="47" t="s">
        <v>82</v>
      </c>
      <c r="P8" s="47" t="s">
        <v>82</v>
      </c>
      <c r="Q8" s="47" t="s">
        <v>82</v>
      </c>
      <c r="R8" s="47" t="s">
        <v>84</v>
      </c>
      <c r="S8" s="47" t="s">
        <v>82</v>
      </c>
      <c r="T8" s="44"/>
      <c r="U8" s="44"/>
      <c r="V8" s="44"/>
      <c r="W8" s="44"/>
      <c r="X8" s="44"/>
    </row>
    <row r="9" spans="1:24" ht="25.5">
      <c r="A9" s="9" t="s">
        <v>91</v>
      </c>
      <c r="B9" s="35" t="s">
        <v>92</v>
      </c>
      <c r="C9" s="36" t="s">
        <v>87</v>
      </c>
      <c r="D9" s="37" t="s">
        <v>74</v>
      </c>
      <c r="E9" s="38" t="s">
        <v>18</v>
      </c>
      <c r="F9" s="36">
        <v>1960</v>
      </c>
      <c r="G9" s="39">
        <v>461000</v>
      </c>
      <c r="H9" s="40" t="s">
        <v>75</v>
      </c>
      <c r="I9" s="41" t="s">
        <v>76</v>
      </c>
      <c r="J9" s="35" t="s">
        <v>93</v>
      </c>
      <c r="K9" s="46" t="s">
        <v>78</v>
      </c>
      <c r="L9" s="46" t="s">
        <v>89</v>
      </c>
      <c r="M9" s="46" t="s">
        <v>90</v>
      </c>
      <c r="N9" s="47" t="s">
        <v>81</v>
      </c>
      <c r="O9" s="47" t="s">
        <v>82</v>
      </c>
      <c r="P9" s="47" t="s">
        <v>82</v>
      </c>
      <c r="Q9" s="47" t="s">
        <v>82</v>
      </c>
      <c r="R9" s="47" t="s">
        <v>84</v>
      </c>
      <c r="S9" s="47" t="s">
        <v>82</v>
      </c>
      <c r="T9" s="44"/>
      <c r="U9" s="44"/>
      <c r="V9" s="44"/>
      <c r="W9" s="44"/>
      <c r="X9" s="44"/>
    </row>
    <row r="10" spans="1:24" ht="25.5">
      <c r="A10" s="9" t="s">
        <v>94</v>
      </c>
      <c r="B10" s="48" t="s">
        <v>95</v>
      </c>
      <c r="C10" s="49" t="s">
        <v>87</v>
      </c>
      <c r="D10" s="50" t="s">
        <v>74</v>
      </c>
      <c r="E10" s="38" t="s">
        <v>18</v>
      </c>
      <c r="F10" s="36">
        <v>1950</v>
      </c>
      <c r="G10" s="39">
        <v>277000</v>
      </c>
      <c r="H10" s="40" t="s">
        <v>75</v>
      </c>
      <c r="I10" s="41" t="s">
        <v>76</v>
      </c>
      <c r="J10" s="48" t="s">
        <v>96</v>
      </c>
      <c r="K10" s="51" t="s">
        <v>78</v>
      </c>
      <c r="L10" s="51" t="s">
        <v>89</v>
      </c>
      <c r="M10" s="51" t="s">
        <v>90</v>
      </c>
      <c r="N10" s="52" t="s">
        <v>81</v>
      </c>
      <c r="O10" s="52" t="s">
        <v>82</v>
      </c>
      <c r="P10" s="52" t="s">
        <v>84</v>
      </c>
      <c r="Q10" s="52" t="s">
        <v>82</v>
      </c>
      <c r="R10" s="52" t="s">
        <v>84</v>
      </c>
      <c r="S10" s="52" t="s">
        <v>82</v>
      </c>
      <c r="T10" s="44"/>
      <c r="U10" s="44"/>
      <c r="V10" s="44"/>
      <c r="W10" s="44"/>
      <c r="X10" s="44"/>
    </row>
    <row r="11" spans="1:24" ht="25.5">
      <c r="A11" s="9" t="s">
        <v>97</v>
      </c>
      <c r="B11" s="35" t="s">
        <v>98</v>
      </c>
      <c r="C11" s="36" t="s">
        <v>99</v>
      </c>
      <c r="D11" s="37" t="s">
        <v>18</v>
      </c>
      <c r="E11" s="38" t="s">
        <v>74</v>
      </c>
      <c r="F11" s="36">
        <v>1930</v>
      </c>
      <c r="G11" s="39">
        <v>3000000</v>
      </c>
      <c r="H11" s="40" t="s">
        <v>75</v>
      </c>
      <c r="I11" s="41" t="s">
        <v>76</v>
      </c>
      <c r="J11" s="35" t="s">
        <v>100</v>
      </c>
      <c r="K11" s="46" t="s">
        <v>78</v>
      </c>
      <c r="L11" s="46" t="s">
        <v>101</v>
      </c>
      <c r="M11" s="46" t="s">
        <v>90</v>
      </c>
      <c r="N11" s="52" t="s">
        <v>81</v>
      </c>
      <c r="O11" s="52" t="s">
        <v>82</v>
      </c>
      <c r="P11" s="52" t="s">
        <v>84</v>
      </c>
      <c r="Q11" s="52" t="s">
        <v>82</v>
      </c>
      <c r="R11" s="52" t="s">
        <v>84</v>
      </c>
      <c r="S11" s="52" t="s">
        <v>82</v>
      </c>
      <c r="T11" s="44"/>
      <c r="U11" s="44"/>
      <c r="V11" s="44"/>
      <c r="W11" s="44"/>
      <c r="X11" s="44"/>
    </row>
    <row r="12" spans="1:24" ht="25.5">
      <c r="A12" s="9" t="s">
        <v>102</v>
      </c>
      <c r="B12" s="35" t="s">
        <v>103</v>
      </c>
      <c r="C12" s="36" t="s">
        <v>104</v>
      </c>
      <c r="D12" s="37" t="s">
        <v>74</v>
      </c>
      <c r="E12" s="38" t="s">
        <v>18</v>
      </c>
      <c r="F12" s="36">
        <v>1982</v>
      </c>
      <c r="G12" s="39">
        <v>70000</v>
      </c>
      <c r="H12" s="40" t="s">
        <v>75</v>
      </c>
      <c r="I12" s="41" t="s">
        <v>76</v>
      </c>
      <c r="J12" s="35" t="s">
        <v>105</v>
      </c>
      <c r="K12" s="46" t="s">
        <v>78</v>
      </c>
      <c r="L12" s="46" t="s">
        <v>89</v>
      </c>
      <c r="M12" s="46" t="s">
        <v>106</v>
      </c>
      <c r="N12" s="52" t="s">
        <v>81</v>
      </c>
      <c r="O12" s="52" t="s">
        <v>82</v>
      </c>
      <c r="P12" s="52" t="s">
        <v>84</v>
      </c>
      <c r="Q12" s="52" t="s">
        <v>82</v>
      </c>
      <c r="R12" s="52" t="s">
        <v>84</v>
      </c>
      <c r="S12" s="52" t="s">
        <v>82</v>
      </c>
      <c r="T12" s="44"/>
      <c r="U12" s="44"/>
      <c r="V12" s="44"/>
      <c r="W12" s="44"/>
      <c r="X12" s="44"/>
    </row>
    <row r="13" spans="1:24" ht="20.25" customHeight="1">
      <c r="A13" s="9" t="s">
        <v>107</v>
      </c>
      <c r="B13" s="35" t="s">
        <v>108</v>
      </c>
      <c r="C13" s="36" t="s">
        <v>109</v>
      </c>
      <c r="D13" s="37" t="s">
        <v>74</v>
      </c>
      <c r="E13" s="38" t="s">
        <v>18</v>
      </c>
      <c r="F13" s="36">
        <v>2012</v>
      </c>
      <c r="G13" s="39">
        <v>10000</v>
      </c>
      <c r="H13" s="40" t="s">
        <v>75</v>
      </c>
      <c r="I13" s="41" t="s">
        <v>110</v>
      </c>
      <c r="J13" s="35" t="s">
        <v>111</v>
      </c>
      <c r="K13" s="46" t="s">
        <v>112</v>
      </c>
      <c r="L13" s="46"/>
      <c r="M13" s="46" t="s">
        <v>112</v>
      </c>
      <c r="N13" s="8"/>
      <c r="O13" s="8"/>
      <c r="P13" s="8"/>
      <c r="Q13" s="8"/>
      <c r="R13" s="8"/>
      <c r="S13" s="8"/>
      <c r="T13" s="44"/>
      <c r="U13" s="44"/>
      <c r="V13" s="44"/>
      <c r="W13" s="44"/>
      <c r="X13" s="44"/>
    </row>
    <row r="14" spans="1:24" ht="20.25" customHeight="1">
      <c r="A14" s="9" t="s">
        <v>113</v>
      </c>
      <c r="B14" s="35" t="s">
        <v>108</v>
      </c>
      <c r="C14" s="36" t="s">
        <v>109</v>
      </c>
      <c r="D14" s="37" t="s">
        <v>74</v>
      </c>
      <c r="E14" s="38" t="s">
        <v>18</v>
      </c>
      <c r="F14" s="36">
        <v>2012</v>
      </c>
      <c r="G14" s="39">
        <v>10000</v>
      </c>
      <c r="H14" s="40" t="s">
        <v>75</v>
      </c>
      <c r="I14" s="41" t="s">
        <v>110</v>
      </c>
      <c r="J14" s="35" t="s">
        <v>114</v>
      </c>
      <c r="K14" s="46" t="s">
        <v>112</v>
      </c>
      <c r="L14" s="46"/>
      <c r="M14" s="46" t="s">
        <v>112</v>
      </c>
      <c r="N14" s="8"/>
      <c r="O14" s="8"/>
      <c r="P14" s="8"/>
      <c r="Q14" s="8"/>
      <c r="R14" s="8"/>
      <c r="S14" s="8"/>
      <c r="T14" s="44"/>
      <c r="U14" s="44"/>
      <c r="V14" s="44"/>
      <c r="W14" s="44"/>
      <c r="X14" s="44"/>
    </row>
    <row r="15" spans="1:24" ht="25.5">
      <c r="A15" s="9" t="s">
        <v>115</v>
      </c>
      <c r="B15" s="35" t="s">
        <v>116</v>
      </c>
      <c r="C15" s="36" t="s">
        <v>109</v>
      </c>
      <c r="D15" s="37" t="s">
        <v>74</v>
      </c>
      <c r="E15" s="38" t="s">
        <v>18</v>
      </c>
      <c r="F15" s="36">
        <v>2012</v>
      </c>
      <c r="G15" s="39">
        <v>8000</v>
      </c>
      <c r="H15" s="40" t="s">
        <v>75</v>
      </c>
      <c r="I15" s="41" t="s">
        <v>110</v>
      </c>
      <c r="J15" s="35" t="s">
        <v>117</v>
      </c>
      <c r="K15" s="46" t="s">
        <v>112</v>
      </c>
      <c r="L15" s="46"/>
      <c r="M15" s="46" t="s">
        <v>112</v>
      </c>
      <c r="N15" s="8"/>
      <c r="O15" s="8"/>
      <c r="P15" s="8"/>
      <c r="Q15" s="8"/>
      <c r="R15" s="8"/>
      <c r="S15" s="8"/>
      <c r="T15" s="44"/>
      <c r="U15" s="44"/>
      <c r="V15" s="44"/>
      <c r="W15" s="44"/>
      <c r="X15" s="44"/>
    </row>
    <row r="16" spans="1:24" ht="18" customHeight="1">
      <c r="A16" s="9" t="s">
        <v>118</v>
      </c>
      <c r="B16" s="35" t="s">
        <v>119</v>
      </c>
      <c r="C16" s="36" t="s">
        <v>109</v>
      </c>
      <c r="D16" s="37" t="s">
        <v>74</v>
      </c>
      <c r="E16" s="38" t="s">
        <v>18</v>
      </c>
      <c r="F16" s="36">
        <v>2010</v>
      </c>
      <c r="G16" s="39">
        <v>100000</v>
      </c>
      <c r="H16" s="40" t="s">
        <v>75</v>
      </c>
      <c r="I16" s="41" t="s">
        <v>110</v>
      </c>
      <c r="J16" s="35" t="s">
        <v>120</v>
      </c>
      <c r="K16" s="46" t="s">
        <v>121</v>
      </c>
      <c r="L16" s="46"/>
      <c r="M16" s="46"/>
      <c r="N16" s="8"/>
      <c r="O16" s="8"/>
      <c r="P16" s="8"/>
      <c r="Q16" s="8"/>
      <c r="R16" s="8"/>
      <c r="S16" s="8"/>
      <c r="T16" s="44"/>
      <c r="U16" s="44"/>
      <c r="V16" s="44"/>
      <c r="W16" s="44"/>
      <c r="X16" s="44"/>
    </row>
    <row r="17" spans="1:24" ht="18" customHeight="1">
      <c r="A17" s="9" t="s">
        <v>122</v>
      </c>
      <c r="B17" s="35" t="s">
        <v>123</v>
      </c>
      <c r="C17" s="36" t="s">
        <v>109</v>
      </c>
      <c r="D17" s="37" t="s">
        <v>74</v>
      </c>
      <c r="E17" s="38" t="s">
        <v>18</v>
      </c>
      <c r="F17" s="36">
        <v>2010</v>
      </c>
      <c r="G17" s="39">
        <v>160000</v>
      </c>
      <c r="H17" s="40" t="s">
        <v>75</v>
      </c>
      <c r="I17" s="41" t="s">
        <v>110</v>
      </c>
      <c r="J17" s="35" t="s">
        <v>124</v>
      </c>
      <c r="K17" s="46" t="s">
        <v>112</v>
      </c>
      <c r="L17" s="46"/>
      <c r="M17" s="46"/>
      <c r="N17" s="8"/>
      <c r="O17" s="8"/>
      <c r="P17" s="8"/>
      <c r="Q17" s="8"/>
      <c r="R17" s="8"/>
      <c r="S17" s="8"/>
      <c r="T17" s="44"/>
      <c r="U17" s="44"/>
      <c r="V17" s="44"/>
      <c r="W17" s="44"/>
      <c r="X17" s="44"/>
    </row>
    <row r="18" spans="1:24" ht="25.5">
      <c r="A18" s="9" t="s">
        <v>125</v>
      </c>
      <c r="B18" s="35" t="s">
        <v>126</v>
      </c>
      <c r="C18" s="36" t="s">
        <v>109</v>
      </c>
      <c r="D18" s="37" t="s">
        <v>74</v>
      </c>
      <c r="E18" s="38" t="s">
        <v>18</v>
      </c>
      <c r="F18" s="36" t="s">
        <v>110</v>
      </c>
      <c r="G18" s="39">
        <v>10000</v>
      </c>
      <c r="H18" s="40" t="s">
        <v>75</v>
      </c>
      <c r="I18" s="41" t="s">
        <v>110</v>
      </c>
      <c r="J18" s="35" t="s">
        <v>93</v>
      </c>
      <c r="K18" s="46" t="s">
        <v>127</v>
      </c>
      <c r="L18" s="46"/>
      <c r="M18" s="46" t="s">
        <v>128</v>
      </c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</row>
    <row r="19" spans="1:24" ht="25.5">
      <c r="A19" s="9" t="s">
        <v>129</v>
      </c>
      <c r="B19" s="35" t="s">
        <v>130</v>
      </c>
      <c r="C19" s="36" t="s">
        <v>109</v>
      </c>
      <c r="D19" s="37" t="s">
        <v>74</v>
      </c>
      <c r="E19" s="38" t="s">
        <v>18</v>
      </c>
      <c r="F19" s="36" t="s">
        <v>110</v>
      </c>
      <c r="G19" s="39">
        <v>3000</v>
      </c>
      <c r="H19" s="40" t="s">
        <v>75</v>
      </c>
      <c r="I19" s="41" t="s">
        <v>110</v>
      </c>
      <c r="J19" s="35" t="s">
        <v>131</v>
      </c>
      <c r="K19" s="46" t="s">
        <v>78</v>
      </c>
      <c r="L19" s="46"/>
      <c r="M19" s="46" t="s">
        <v>112</v>
      </c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</row>
    <row r="20" spans="1:24" ht="25.5">
      <c r="A20" s="9" t="s">
        <v>132</v>
      </c>
      <c r="B20" s="35" t="s">
        <v>133</v>
      </c>
      <c r="C20" s="36" t="s">
        <v>109</v>
      </c>
      <c r="D20" s="37" t="s">
        <v>74</v>
      </c>
      <c r="E20" s="38" t="s">
        <v>18</v>
      </c>
      <c r="F20" s="36" t="s">
        <v>110</v>
      </c>
      <c r="G20" s="39">
        <v>9500</v>
      </c>
      <c r="H20" s="40" t="s">
        <v>75</v>
      </c>
      <c r="I20" s="41" t="s">
        <v>110</v>
      </c>
      <c r="J20" s="53" t="s">
        <v>134</v>
      </c>
      <c r="K20" s="42" t="s">
        <v>127</v>
      </c>
      <c r="L20" s="42"/>
      <c r="M20" s="42" t="s">
        <v>128</v>
      </c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</row>
    <row r="21" spans="1:24" ht="25.5">
      <c r="A21" s="9" t="s">
        <v>135</v>
      </c>
      <c r="B21" s="35" t="s">
        <v>136</v>
      </c>
      <c r="C21" s="36" t="s">
        <v>109</v>
      </c>
      <c r="D21" s="37" t="s">
        <v>74</v>
      </c>
      <c r="E21" s="38" t="s">
        <v>18</v>
      </c>
      <c r="F21" s="36" t="s">
        <v>110</v>
      </c>
      <c r="G21" s="39">
        <v>3000</v>
      </c>
      <c r="H21" s="40" t="s">
        <v>75</v>
      </c>
      <c r="I21" s="41" t="s">
        <v>110</v>
      </c>
      <c r="J21" s="35" t="s">
        <v>137</v>
      </c>
      <c r="K21" s="46" t="s">
        <v>78</v>
      </c>
      <c r="L21" s="46"/>
      <c r="M21" s="46" t="s">
        <v>112</v>
      </c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</row>
    <row r="22" spans="1:24" ht="25.5">
      <c r="A22" s="9" t="s">
        <v>138</v>
      </c>
      <c r="B22" s="35" t="s">
        <v>139</v>
      </c>
      <c r="C22" s="36" t="s">
        <v>109</v>
      </c>
      <c r="D22" s="37" t="s">
        <v>74</v>
      </c>
      <c r="E22" s="38" t="s">
        <v>18</v>
      </c>
      <c r="F22" s="36" t="s">
        <v>110</v>
      </c>
      <c r="G22" s="39">
        <v>20000</v>
      </c>
      <c r="H22" s="40" t="s">
        <v>75</v>
      </c>
      <c r="I22" s="41" t="s">
        <v>110</v>
      </c>
      <c r="J22" s="35" t="s">
        <v>140</v>
      </c>
      <c r="K22" s="46" t="s">
        <v>141</v>
      </c>
      <c r="L22" s="46"/>
      <c r="M22" s="46" t="s">
        <v>128</v>
      </c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</row>
    <row r="23" spans="1:24" ht="38.25">
      <c r="A23" s="9" t="s">
        <v>142</v>
      </c>
      <c r="B23" s="35" t="s">
        <v>143</v>
      </c>
      <c r="C23" s="36" t="s">
        <v>109</v>
      </c>
      <c r="D23" s="37" t="s">
        <v>74</v>
      </c>
      <c r="E23" s="38" t="s">
        <v>18</v>
      </c>
      <c r="F23" s="36" t="s">
        <v>110</v>
      </c>
      <c r="G23" s="39">
        <v>10000</v>
      </c>
      <c r="H23" s="40" t="s">
        <v>75</v>
      </c>
      <c r="I23" s="41" t="s">
        <v>110</v>
      </c>
      <c r="J23" s="35" t="s">
        <v>144</v>
      </c>
      <c r="K23" s="46" t="s">
        <v>127</v>
      </c>
      <c r="L23" s="46"/>
      <c r="M23" s="46" t="s">
        <v>128</v>
      </c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</row>
    <row r="24" spans="1:24" ht="38.25">
      <c r="A24" s="9" t="s">
        <v>145</v>
      </c>
      <c r="B24" s="35" t="s">
        <v>146</v>
      </c>
      <c r="C24" s="36" t="s">
        <v>109</v>
      </c>
      <c r="D24" s="37" t="s">
        <v>74</v>
      </c>
      <c r="E24" s="38" t="s">
        <v>18</v>
      </c>
      <c r="F24" s="36" t="s">
        <v>110</v>
      </c>
      <c r="G24" s="39">
        <v>13000</v>
      </c>
      <c r="H24" s="40" t="s">
        <v>75</v>
      </c>
      <c r="I24" s="41" t="s">
        <v>110</v>
      </c>
      <c r="J24" s="35" t="s">
        <v>147</v>
      </c>
      <c r="K24" s="46" t="s">
        <v>78</v>
      </c>
      <c r="L24" s="46"/>
      <c r="M24" s="46" t="s">
        <v>112</v>
      </c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</row>
    <row r="25" spans="1:24" ht="25.5">
      <c r="A25" s="9" t="s">
        <v>148</v>
      </c>
      <c r="B25" s="35" t="s">
        <v>149</v>
      </c>
      <c r="C25" s="36" t="s">
        <v>109</v>
      </c>
      <c r="D25" s="37" t="s">
        <v>74</v>
      </c>
      <c r="E25" s="38" t="s">
        <v>18</v>
      </c>
      <c r="F25" s="36" t="s">
        <v>110</v>
      </c>
      <c r="G25" s="39">
        <v>10000</v>
      </c>
      <c r="H25" s="40" t="s">
        <v>75</v>
      </c>
      <c r="I25" s="41" t="s">
        <v>110</v>
      </c>
      <c r="J25" s="35" t="s">
        <v>150</v>
      </c>
      <c r="K25" s="46" t="s">
        <v>127</v>
      </c>
      <c r="L25" s="46"/>
      <c r="M25" s="46" t="s">
        <v>128</v>
      </c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</row>
    <row r="26" spans="1:24" ht="38.25">
      <c r="A26" s="9" t="s">
        <v>151</v>
      </c>
      <c r="B26" s="35" t="s">
        <v>152</v>
      </c>
      <c r="C26" s="36" t="s">
        <v>109</v>
      </c>
      <c r="D26" s="37" t="s">
        <v>74</v>
      </c>
      <c r="E26" s="38" t="s">
        <v>18</v>
      </c>
      <c r="F26" s="36" t="s">
        <v>110</v>
      </c>
      <c r="G26" s="39">
        <v>5000</v>
      </c>
      <c r="H26" s="40" t="s">
        <v>75</v>
      </c>
      <c r="I26" s="41" t="s">
        <v>110</v>
      </c>
      <c r="J26" s="35" t="s">
        <v>153</v>
      </c>
      <c r="K26" s="46" t="s">
        <v>78</v>
      </c>
      <c r="L26" s="46"/>
      <c r="M26" s="46" t="s">
        <v>112</v>
      </c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</row>
    <row r="27" spans="1:24" ht="38.25">
      <c r="A27" s="9" t="s">
        <v>154</v>
      </c>
      <c r="B27" s="35" t="s">
        <v>155</v>
      </c>
      <c r="C27" s="36" t="s">
        <v>109</v>
      </c>
      <c r="D27" s="37" t="s">
        <v>74</v>
      </c>
      <c r="E27" s="38" t="s">
        <v>18</v>
      </c>
      <c r="F27" s="36" t="s">
        <v>110</v>
      </c>
      <c r="G27" s="39">
        <v>10000</v>
      </c>
      <c r="H27" s="40" t="s">
        <v>75</v>
      </c>
      <c r="I27" s="41" t="s">
        <v>110</v>
      </c>
      <c r="J27" s="35" t="s">
        <v>153</v>
      </c>
      <c r="K27" s="46" t="s">
        <v>127</v>
      </c>
      <c r="L27" s="46"/>
      <c r="M27" s="46" t="s">
        <v>128</v>
      </c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</row>
    <row r="28" spans="1:24" ht="38.25">
      <c r="A28" s="9" t="s">
        <v>156</v>
      </c>
      <c r="B28" s="35" t="s">
        <v>157</v>
      </c>
      <c r="C28" s="36" t="s">
        <v>109</v>
      </c>
      <c r="D28" s="37" t="s">
        <v>74</v>
      </c>
      <c r="E28" s="38" t="s">
        <v>18</v>
      </c>
      <c r="F28" s="36" t="s">
        <v>110</v>
      </c>
      <c r="G28" s="39">
        <v>3000</v>
      </c>
      <c r="H28" s="40" t="s">
        <v>75</v>
      </c>
      <c r="I28" s="41" t="s">
        <v>110</v>
      </c>
      <c r="J28" s="35" t="s">
        <v>158</v>
      </c>
      <c r="K28" s="46" t="s">
        <v>78</v>
      </c>
      <c r="L28" s="46"/>
      <c r="M28" s="46" t="s">
        <v>112</v>
      </c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</row>
    <row r="29" spans="1:24" ht="25.5">
      <c r="A29" s="9" t="s">
        <v>159</v>
      </c>
      <c r="B29" s="35" t="s">
        <v>160</v>
      </c>
      <c r="C29" s="36" t="s">
        <v>109</v>
      </c>
      <c r="D29" s="37" t="s">
        <v>74</v>
      </c>
      <c r="E29" s="38" t="s">
        <v>18</v>
      </c>
      <c r="F29" s="36" t="s">
        <v>110</v>
      </c>
      <c r="G29" s="39">
        <v>3000</v>
      </c>
      <c r="H29" s="40" t="s">
        <v>75</v>
      </c>
      <c r="I29" s="41" t="s">
        <v>110</v>
      </c>
      <c r="J29" s="35" t="s">
        <v>161</v>
      </c>
      <c r="K29" s="46" t="s">
        <v>78</v>
      </c>
      <c r="L29" s="46"/>
      <c r="M29" s="46" t="s">
        <v>112</v>
      </c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</row>
    <row r="30" spans="1:24" ht="25.5">
      <c r="A30" s="9" t="s">
        <v>162</v>
      </c>
      <c r="B30" s="35" t="s">
        <v>163</v>
      </c>
      <c r="C30" s="36" t="s">
        <v>109</v>
      </c>
      <c r="D30" s="37" t="s">
        <v>74</v>
      </c>
      <c r="E30" s="38" t="s">
        <v>18</v>
      </c>
      <c r="F30" s="36" t="s">
        <v>110</v>
      </c>
      <c r="G30" s="39">
        <v>3000</v>
      </c>
      <c r="H30" s="40" t="s">
        <v>75</v>
      </c>
      <c r="I30" s="41" t="s">
        <v>110</v>
      </c>
      <c r="J30" s="35" t="s">
        <v>164</v>
      </c>
      <c r="K30" s="46" t="s">
        <v>78</v>
      </c>
      <c r="L30" s="46"/>
      <c r="M30" s="46" t="s">
        <v>112</v>
      </c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</row>
    <row r="31" spans="1:24" ht="25.5">
      <c r="A31" s="9" t="s">
        <v>165</v>
      </c>
      <c r="B31" s="35" t="s">
        <v>166</v>
      </c>
      <c r="C31" s="36" t="s">
        <v>109</v>
      </c>
      <c r="D31" s="37" t="s">
        <v>74</v>
      </c>
      <c r="E31" s="38" t="s">
        <v>18</v>
      </c>
      <c r="F31" s="36" t="s">
        <v>110</v>
      </c>
      <c r="G31" s="39">
        <v>3000</v>
      </c>
      <c r="H31" s="40" t="s">
        <v>75</v>
      </c>
      <c r="I31" s="41" t="s">
        <v>110</v>
      </c>
      <c r="J31" s="35" t="s">
        <v>167</v>
      </c>
      <c r="K31" s="46" t="s">
        <v>78</v>
      </c>
      <c r="L31" s="46"/>
      <c r="M31" s="46" t="s">
        <v>112</v>
      </c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</row>
    <row r="32" spans="1:24" ht="25.5">
      <c r="A32" s="9" t="s">
        <v>168</v>
      </c>
      <c r="B32" s="35" t="s">
        <v>169</v>
      </c>
      <c r="C32" s="36" t="s">
        <v>109</v>
      </c>
      <c r="D32" s="54" t="s">
        <v>74</v>
      </c>
      <c r="E32" s="38" t="s">
        <v>18</v>
      </c>
      <c r="F32" s="36" t="s">
        <v>110</v>
      </c>
      <c r="G32" s="55">
        <v>5000</v>
      </c>
      <c r="H32" s="56" t="s">
        <v>75</v>
      </c>
      <c r="I32" s="41" t="s">
        <v>110</v>
      </c>
      <c r="J32" s="35" t="s">
        <v>170</v>
      </c>
      <c r="K32" s="46" t="s">
        <v>127</v>
      </c>
      <c r="L32" s="46"/>
      <c r="M32" s="46" t="s">
        <v>128</v>
      </c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</row>
    <row r="33" spans="1:24" ht="25.5">
      <c r="A33" s="9" t="s">
        <v>171</v>
      </c>
      <c r="B33" s="35" t="s">
        <v>172</v>
      </c>
      <c r="C33" s="36" t="s">
        <v>109</v>
      </c>
      <c r="D33" s="54" t="s">
        <v>74</v>
      </c>
      <c r="E33" s="38" t="s">
        <v>18</v>
      </c>
      <c r="F33" s="36" t="s">
        <v>110</v>
      </c>
      <c r="G33" s="55">
        <v>3000</v>
      </c>
      <c r="H33" s="56" t="s">
        <v>75</v>
      </c>
      <c r="I33" s="41" t="s">
        <v>110</v>
      </c>
      <c r="J33" s="35" t="s">
        <v>173</v>
      </c>
      <c r="K33" s="46" t="s">
        <v>112</v>
      </c>
      <c r="L33" s="46"/>
      <c r="M33" s="46" t="s">
        <v>174</v>
      </c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</row>
    <row r="34" spans="1:24" ht="25.5">
      <c r="A34" s="9" t="s">
        <v>175</v>
      </c>
      <c r="B34" s="53" t="s">
        <v>176</v>
      </c>
      <c r="C34" s="36" t="s">
        <v>109</v>
      </c>
      <c r="D34" s="54" t="s">
        <v>74</v>
      </c>
      <c r="E34" s="38" t="s">
        <v>18</v>
      </c>
      <c r="F34" s="36" t="s">
        <v>110</v>
      </c>
      <c r="G34" s="55">
        <v>3000</v>
      </c>
      <c r="H34" s="56" t="s">
        <v>75</v>
      </c>
      <c r="I34" s="41" t="s">
        <v>110</v>
      </c>
      <c r="J34" s="53" t="s">
        <v>177</v>
      </c>
      <c r="K34" s="42" t="s">
        <v>78</v>
      </c>
      <c r="L34" s="42"/>
      <c r="M34" s="42" t="s">
        <v>112</v>
      </c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</row>
    <row r="35" spans="1:24" ht="38.25">
      <c r="A35" s="9" t="s">
        <v>178</v>
      </c>
      <c r="B35" s="35" t="s">
        <v>179</v>
      </c>
      <c r="C35" s="36" t="s">
        <v>109</v>
      </c>
      <c r="D35" s="54" t="s">
        <v>74</v>
      </c>
      <c r="E35" s="38" t="s">
        <v>18</v>
      </c>
      <c r="F35" s="36" t="s">
        <v>110</v>
      </c>
      <c r="G35" s="55">
        <v>6500</v>
      </c>
      <c r="H35" s="56" t="s">
        <v>75</v>
      </c>
      <c r="I35" s="41" t="s">
        <v>110</v>
      </c>
      <c r="J35" s="35" t="s">
        <v>180</v>
      </c>
      <c r="K35" s="46" t="s">
        <v>127</v>
      </c>
      <c r="L35" s="46"/>
      <c r="M35" s="46" t="s">
        <v>128</v>
      </c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</row>
    <row r="36" spans="1:24" ht="25.5">
      <c r="A36" s="9" t="s">
        <v>181</v>
      </c>
      <c r="B36" s="35" t="s">
        <v>182</v>
      </c>
      <c r="C36" s="36" t="s">
        <v>109</v>
      </c>
      <c r="D36" s="54" t="s">
        <v>74</v>
      </c>
      <c r="E36" s="38" t="s">
        <v>18</v>
      </c>
      <c r="F36" s="36" t="s">
        <v>110</v>
      </c>
      <c r="G36" s="55">
        <v>2000</v>
      </c>
      <c r="H36" s="56" t="s">
        <v>75</v>
      </c>
      <c r="I36" s="41" t="s">
        <v>110</v>
      </c>
      <c r="J36" s="35" t="s">
        <v>131</v>
      </c>
      <c r="K36" s="46" t="s">
        <v>112</v>
      </c>
      <c r="L36" s="46"/>
      <c r="M36" s="46" t="s">
        <v>112</v>
      </c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</row>
    <row r="37" spans="1:24" ht="25.5">
      <c r="A37" s="9" t="s">
        <v>183</v>
      </c>
      <c r="B37" s="35" t="s">
        <v>108</v>
      </c>
      <c r="C37" s="36" t="s">
        <v>109</v>
      </c>
      <c r="D37" s="54" t="s">
        <v>74</v>
      </c>
      <c r="E37" s="38" t="s">
        <v>18</v>
      </c>
      <c r="F37" s="36">
        <v>2013</v>
      </c>
      <c r="G37" s="55">
        <v>10000</v>
      </c>
      <c r="H37" s="56" t="s">
        <v>75</v>
      </c>
      <c r="I37" s="41" t="s">
        <v>110</v>
      </c>
      <c r="J37" s="35" t="s">
        <v>184</v>
      </c>
      <c r="K37" s="46" t="s">
        <v>112</v>
      </c>
      <c r="L37" s="46"/>
      <c r="M37" s="46" t="s">
        <v>112</v>
      </c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</row>
    <row r="38" spans="1:24" ht="25.5">
      <c r="A38" s="9" t="s">
        <v>185</v>
      </c>
      <c r="B38" s="35" t="s">
        <v>108</v>
      </c>
      <c r="C38" s="36" t="s">
        <v>109</v>
      </c>
      <c r="D38" s="54" t="s">
        <v>74</v>
      </c>
      <c r="E38" s="38" t="s">
        <v>18</v>
      </c>
      <c r="F38" s="36">
        <v>2012</v>
      </c>
      <c r="G38" s="55">
        <v>8000</v>
      </c>
      <c r="H38" s="56" t="s">
        <v>75</v>
      </c>
      <c r="I38" s="41" t="s">
        <v>110</v>
      </c>
      <c r="J38" s="35" t="s">
        <v>186</v>
      </c>
      <c r="K38" s="46" t="s">
        <v>112</v>
      </c>
      <c r="L38" s="46"/>
      <c r="M38" s="46" t="s">
        <v>112</v>
      </c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</row>
    <row r="39" spans="1:24" ht="25.5">
      <c r="A39" s="9" t="s">
        <v>187</v>
      </c>
      <c r="B39" s="35" t="s">
        <v>108</v>
      </c>
      <c r="C39" s="36" t="s">
        <v>109</v>
      </c>
      <c r="D39" s="54" t="s">
        <v>74</v>
      </c>
      <c r="E39" s="38" t="s">
        <v>18</v>
      </c>
      <c r="F39" s="36">
        <v>2013</v>
      </c>
      <c r="G39" s="55">
        <v>6000</v>
      </c>
      <c r="H39" s="56" t="s">
        <v>75</v>
      </c>
      <c r="I39" s="41" t="s">
        <v>110</v>
      </c>
      <c r="J39" s="35" t="s">
        <v>188</v>
      </c>
      <c r="K39" s="46" t="s">
        <v>112</v>
      </c>
      <c r="L39" s="46"/>
      <c r="M39" s="46" t="s">
        <v>112</v>
      </c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</row>
    <row r="40" spans="1:24" ht="21.75" customHeight="1">
      <c r="A40" s="9" t="s">
        <v>189</v>
      </c>
      <c r="B40" s="35" t="s">
        <v>190</v>
      </c>
      <c r="C40" s="36" t="s">
        <v>109</v>
      </c>
      <c r="D40" s="54" t="s">
        <v>74</v>
      </c>
      <c r="E40" s="36" t="s">
        <v>18</v>
      </c>
      <c r="F40" s="36">
        <v>2011</v>
      </c>
      <c r="G40" s="55">
        <v>6000</v>
      </c>
      <c r="H40" s="56" t="s">
        <v>75</v>
      </c>
      <c r="I40" s="41" t="s">
        <v>110</v>
      </c>
      <c r="J40" s="35" t="s">
        <v>191</v>
      </c>
      <c r="K40" s="46" t="s">
        <v>112</v>
      </c>
      <c r="L40" s="46"/>
      <c r="M40" s="46" t="s">
        <v>112</v>
      </c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</row>
    <row r="41" spans="1:24" ht="21.75" customHeight="1">
      <c r="A41" s="9" t="s">
        <v>192</v>
      </c>
      <c r="B41" s="35" t="s">
        <v>193</v>
      </c>
      <c r="C41" s="36" t="s">
        <v>73</v>
      </c>
      <c r="D41" s="54" t="s">
        <v>74</v>
      </c>
      <c r="E41" s="36" t="s">
        <v>18</v>
      </c>
      <c r="F41" s="57">
        <v>1973</v>
      </c>
      <c r="G41" s="55">
        <v>150000</v>
      </c>
      <c r="H41" s="58" t="s">
        <v>75</v>
      </c>
      <c r="I41" s="59" t="s">
        <v>110</v>
      </c>
      <c r="J41" s="35" t="s">
        <v>194</v>
      </c>
      <c r="K41" s="60"/>
      <c r="L41" s="60"/>
      <c r="M41" s="60"/>
      <c r="N41" s="52" t="s">
        <v>81</v>
      </c>
      <c r="O41" s="52" t="s">
        <v>82</v>
      </c>
      <c r="P41" s="52" t="s">
        <v>84</v>
      </c>
      <c r="Q41" s="52" t="s">
        <v>82</v>
      </c>
      <c r="R41" s="52" t="s">
        <v>84</v>
      </c>
      <c r="S41" s="52" t="s">
        <v>82</v>
      </c>
      <c r="T41" s="44"/>
      <c r="U41" s="44"/>
      <c r="V41" s="44"/>
      <c r="W41" s="44"/>
      <c r="X41" s="44"/>
    </row>
    <row r="42" spans="1:24" ht="21.75" customHeight="1">
      <c r="A42" s="9" t="s">
        <v>195</v>
      </c>
      <c r="B42" s="35" t="s">
        <v>196</v>
      </c>
      <c r="C42" s="36" t="s">
        <v>197</v>
      </c>
      <c r="D42" s="54" t="s">
        <v>74</v>
      </c>
      <c r="E42" s="36" t="s">
        <v>18</v>
      </c>
      <c r="F42" s="61">
        <v>1972</v>
      </c>
      <c r="G42" s="55">
        <v>75000</v>
      </c>
      <c r="H42" s="58" t="s">
        <v>75</v>
      </c>
      <c r="I42" s="59" t="s">
        <v>110</v>
      </c>
      <c r="J42" s="35" t="s">
        <v>198</v>
      </c>
      <c r="K42" s="46" t="s">
        <v>78</v>
      </c>
      <c r="L42" s="46" t="s">
        <v>199</v>
      </c>
      <c r="M42" s="46" t="s">
        <v>200</v>
      </c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</row>
    <row r="43" spans="1:24" ht="21.75" customHeight="1">
      <c r="A43" s="9" t="s">
        <v>201</v>
      </c>
      <c r="B43" s="35" t="s">
        <v>202</v>
      </c>
      <c r="C43" s="36" t="s">
        <v>197</v>
      </c>
      <c r="D43" s="54" t="s">
        <v>74</v>
      </c>
      <c r="E43" s="36" t="s">
        <v>18</v>
      </c>
      <c r="F43" s="61">
        <v>1987</v>
      </c>
      <c r="G43" s="55">
        <v>15000</v>
      </c>
      <c r="H43" s="58" t="s">
        <v>75</v>
      </c>
      <c r="I43" s="59" t="s">
        <v>110</v>
      </c>
      <c r="J43" s="35" t="s">
        <v>198</v>
      </c>
      <c r="K43" s="46" t="s">
        <v>78</v>
      </c>
      <c r="L43" s="46" t="s">
        <v>199</v>
      </c>
      <c r="M43" s="46" t="s">
        <v>200</v>
      </c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</row>
    <row r="44" spans="1:24" ht="21.75" customHeight="1">
      <c r="A44" s="9" t="s">
        <v>203</v>
      </c>
      <c r="B44" s="35" t="s">
        <v>204</v>
      </c>
      <c r="C44" s="36" t="s">
        <v>205</v>
      </c>
      <c r="D44" s="54" t="s">
        <v>74</v>
      </c>
      <c r="E44" s="36" t="s">
        <v>18</v>
      </c>
      <c r="F44" s="61">
        <v>1983</v>
      </c>
      <c r="G44" s="55">
        <v>15000</v>
      </c>
      <c r="H44" s="58" t="s">
        <v>75</v>
      </c>
      <c r="I44" s="59" t="s">
        <v>110</v>
      </c>
      <c r="J44" s="35" t="s">
        <v>198</v>
      </c>
      <c r="K44" s="46" t="s">
        <v>206</v>
      </c>
      <c r="L44" s="46" t="s">
        <v>206</v>
      </c>
      <c r="M44" s="46" t="s">
        <v>206</v>
      </c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</row>
    <row r="45" spans="1:24" ht="21.75" customHeight="1">
      <c r="A45" s="9" t="s">
        <v>207</v>
      </c>
      <c r="B45" s="35" t="s">
        <v>208</v>
      </c>
      <c r="C45" s="36" t="s">
        <v>205</v>
      </c>
      <c r="D45" s="54" t="s">
        <v>74</v>
      </c>
      <c r="E45" s="36" t="s">
        <v>18</v>
      </c>
      <c r="F45" s="61">
        <v>1983</v>
      </c>
      <c r="G45" s="55">
        <v>15000</v>
      </c>
      <c r="H45" s="58" t="s">
        <v>75</v>
      </c>
      <c r="I45" s="59" t="s">
        <v>110</v>
      </c>
      <c r="J45" s="35" t="s">
        <v>198</v>
      </c>
      <c r="K45" s="46" t="s">
        <v>206</v>
      </c>
      <c r="L45" s="46" t="s">
        <v>206</v>
      </c>
      <c r="M45" s="46" t="s">
        <v>206</v>
      </c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</row>
    <row r="46" spans="1:24" ht="21.75" customHeight="1">
      <c r="A46" s="9" t="s">
        <v>209</v>
      </c>
      <c r="B46" s="35" t="s">
        <v>210</v>
      </c>
      <c r="C46" s="36" t="s">
        <v>205</v>
      </c>
      <c r="D46" s="54" t="s">
        <v>74</v>
      </c>
      <c r="E46" s="36" t="s">
        <v>18</v>
      </c>
      <c r="F46" s="61">
        <v>1983</v>
      </c>
      <c r="G46" s="55">
        <v>15000</v>
      </c>
      <c r="H46" s="58" t="s">
        <v>75</v>
      </c>
      <c r="I46" s="59" t="s">
        <v>110</v>
      </c>
      <c r="J46" s="35" t="s">
        <v>198</v>
      </c>
      <c r="K46" s="46" t="s">
        <v>206</v>
      </c>
      <c r="L46" s="46" t="s">
        <v>206</v>
      </c>
      <c r="M46" s="46" t="s">
        <v>206</v>
      </c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</row>
    <row r="47" spans="1:24" ht="21.75" customHeight="1">
      <c r="A47" s="9" t="s">
        <v>211</v>
      </c>
      <c r="B47" s="35" t="s">
        <v>212</v>
      </c>
      <c r="C47" s="36" t="s">
        <v>205</v>
      </c>
      <c r="D47" s="54" t="s">
        <v>74</v>
      </c>
      <c r="E47" s="36" t="s">
        <v>18</v>
      </c>
      <c r="F47" s="61">
        <v>2008</v>
      </c>
      <c r="G47" s="55">
        <v>12000</v>
      </c>
      <c r="H47" s="58" t="s">
        <v>75</v>
      </c>
      <c r="I47" s="59" t="s">
        <v>110</v>
      </c>
      <c r="J47" s="35" t="s">
        <v>198</v>
      </c>
      <c r="K47" s="46" t="s">
        <v>206</v>
      </c>
      <c r="L47" s="46" t="s">
        <v>206</v>
      </c>
      <c r="M47" s="46" t="s">
        <v>206</v>
      </c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</row>
    <row r="48" spans="1:24" ht="21.75" customHeight="1">
      <c r="A48" s="9" t="s">
        <v>213</v>
      </c>
      <c r="B48" s="35" t="s">
        <v>212</v>
      </c>
      <c r="C48" s="36" t="s">
        <v>205</v>
      </c>
      <c r="D48" s="54" t="s">
        <v>74</v>
      </c>
      <c r="E48" s="36" t="s">
        <v>18</v>
      </c>
      <c r="F48" s="61">
        <v>2008</v>
      </c>
      <c r="G48" s="55">
        <v>12000</v>
      </c>
      <c r="H48" s="58" t="s">
        <v>75</v>
      </c>
      <c r="I48" s="59" t="s">
        <v>110</v>
      </c>
      <c r="J48" s="35" t="s">
        <v>198</v>
      </c>
      <c r="K48" s="46" t="s">
        <v>206</v>
      </c>
      <c r="L48" s="46" t="s">
        <v>206</v>
      </c>
      <c r="M48" s="46" t="s">
        <v>206</v>
      </c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</row>
    <row r="49" spans="1:24" ht="21.75" customHeight="1">
      <c r="A49" s="9" t="s">
        <v>214</v>
      </c>
      <c r="B49" s="35" t="s">
        <v>215</v>
      </c>
      <c r="C49" s="36" t="s">
        <v>216</v>
      </c>
      <c r="D49" s="54" t="s">
        <v>74</v>
      </c>
      <c r="E49" s="36" t="s">
        <v>18</v>
      </c>
      <c r="F49" s="61">
        <v>2008</v>
      </c>
      <c r="G49" s="55">
        <v>25000</v>
      </c>
      <c r="H49" s="58" t="s">
        <v>75</v>
      </c>
      <c r="I49" s="59" t="s">
        <v>110</v>
      </c>
      <c r="J49" s="35" t="s">
        <v>198</v>
      </c>
      <c r="K49" s="46" t="s">
        <v>206</v>
      </c>
      <c r="L49" s="46" t="s">
        <v>206</v>
      </c>
      <c r="M49" s="46" t="s">
        <v>206</v>
      </c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</row>
    <row r="50" spans="1:24" ht="21.75" customHeight="1">
      <c r="A50" s="9" t="s">
        <v>217</v>
      </c>
      <c r="B50" s="35" t="s">
        <v>218</v>
      </c>
      <c r="C50" s="36" t="s">
        <v>219</v>
      </c>
      <c r="D50" s="54" t="s">
        <v>74</v>
      </c>
      <c r="E50" s="36" t="s">
        <v>18</v>
      </c>
      <c r="F50" s="61">
        <v>1996</v>
      </c>
      <c r="G50" s="55">
        <v>10000</v>
      </c>
      <c r="H50" s="58" t="s">
        <v>75</v>
      </c>
      <c r="I50" s="14"/>
      <c r="J50" s="35" t="s">
        <v>220</v>
      </c>
      <c r="K50" s="46" t="s">
        <v>78</v>
      </c>
      <c r="L50" s="46" t="s">
        <v>199</v>
      </c>
      <c r="M50" s="46" t="s">
        <v>221</v>
      </c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</row>
    <row r="51" spans="1:24" ht="21.75" customHeight="1">
      <c r="A51" s="9" t="s">
        <v>222</v>
      </c>
      <c r="B51" s="35" t="s">
        <v>218</v>
      </c>
      <c r="C51" s="36" t="s">
        <v>219</v>
      </c>
      <c r="D51" s="54" t="s">
        <v>74</v>
      </c>
      <c r="E51" s="36" t="s">
        <v>18</v>
      </c>
      <c r="F51" s="62" t="s">
        <v>110</v>
      </c>
      <c r="G51" s="55">
        <v>15000</v>
      </c>
      <c r="H51" s="58" t="s">
        <v>75</v>
      </c>
      <c r="I51" s="59" t="s">
        <v>110</v>
      </c>
      <c r="J51" s="35" t="s">
        <v>223</v>
      </c>
      <c r="K51" s="46" t="s">
        <v>78</v>
      </c>
      <c r="L51" s="46" t="s">
        <v>199</v>
      </c>
      <c r="M51" s="46" t="s">
        <v>221</v>
      </c>
      <c r="N51" s="52"/>
      <c r="O51" s="52"/>
      <c r="P51" s="52"/>
      <c r="Q51" s="52"/>
      <c r="R51" s="52"/>
      <c r="S51" s="52"/>
      <c r="T51" s="44"/>
      <c r="U51" s="44"/>
      <c r="V51" s="44"/>
      <c r="W51" s="44"/>
      <c r="X51" s="44"/>
    </row>
    <row r="52" spans="1:24" ht="27.75" customHeight="1">
      <c r="A52" s="9" t="s">
        <v>224</v>
      </c>
      <c r="B52" s="35" t="s">
        <v>225</v>
      </c>
      <c r="C52" s="36" t="s">
        <v>205</v>
      </c>
      <c r="D52" s="54" t="s">
        <v>74</v>
      </c>
      <c r="E52" s="36" t="s">
        <v>18</v>
      </c>
      <c r="F52" s="61">
        <v>1976</v>
      </c>
      <c r="G52" s="55">
        <v>5000</v>
      </c>
      <c r="H52" s="58" t="s">
        <v>75</v>
      </c>
      <c r="I52" s="59" t="s">
        <v>110</v>
      </c>
      <c r="J52" s="35" t="s">
        <v>226</v>
      </c>
      <c r="K52" s="46" t="s">
        <v>78</v>
      </c>
      <c r="L52" s="46" t="s">
        <v>199</v>
      </c>
      <c r="M52" s="46" t="s">
        <v>221</v>
      </c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</row>
    <row r="53" spans="1:24" ht="25.5">
      <c r="A53" s="9" t="s">
        <v>227</v>
      </c>
      <c r="B53" s="35" t="s">
        <v>228</v>
      </c>
      <c r="C53" s="36" t="s">
        <v>229</v>
      </c>
      <c r="D53" s="54" t="s">
        <v>74</v>
      </c>
      <c r="E53" s="36" t="s">
        <v>18</v>
      </c>
      <c r="F53" s="62" t="s">
        <v>110</v>
      </c>
      <c r="G53" s="55">
        <v>700000</v>
      </c>
      <c r="H53" s="58" t="s">
        <v>75</v>
      </c>
      <c r="I53" s="59" t="s">
        <v>110</v>
      </c>
      <c r="J53" s="35" t="s">
        <v>230</v>
      </c>
      <c r="K53" s="46" t="s">
        <v>231</v>
      </c>
      <c r="L53" s="46" t="s">
        <v>232</v>
      </c>
      <c r="M53" s="46" t="s">
        <v>232</v>
      </c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</row>
    <row r="54" spans="1:24" ht="25.5">
      <c r="A54" s="9" t="s">
        <v>233</v>
      </c>
      <c r="B54" s="35" t="s">
        <v>234</v>
      </c>
      <c r="C54" s="36" t="s">
        <v>219</v>
      </c>
      <c r="D54" s="54" t="s">
        <v>74</v>
      </c>
      <c r="E54" s="36" t="s">
        <v>18</v>
      </c>
      <c r="F54" s="62" t="s">
        <v>110</v>
      </c>
      <c r="G54" s="55">
        <v>25000</v>
      </c>
      <c r="H54" s="58" t="s">
        <v>75</v>
      </c>
      <c r="I54" s="59" t="s">
        <v>110</v>
      </c>
      <c r="J54" s="35" t="s">
        <v>223</v>
      </c>
      <c r="K54" s="46" t="s">
        <v>78</v>
      </c>
      <c r="L54" s="46" t="s">
        <v>199</v>
      </c>
      <c r="M54" s="46" t="s">
        <v>221</v>
      </c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</row>
    <row r="55" spans="1:24" ht="18" customHeight="1">
      <c r="A55" s="9" t="s">
        <v>235</v>
      </c>
      <c r="B55" s="35" t="s">
        <v>236</v>
      </c>
      <c r="C55" s="36" t="s">
        <v>237</v>
      </c>
      <c r="D55" s="54" t="s">
        <v>74</v>
      </c>
      <c r="E55" s="36" t="s">
        <v>18</v>
      </c>
      <c r="F55" s="63">
        <v>1985</v>
      </c>
      <c r="G55" s="55">
        <v>350000</v>
      </c>
      <c r="H55" s="58" t="s">
        <v>75</v>
      </c>
      <c r="I55" s="59" t="s">
        <v>110</v>
      </c>
      <c r="J55" s="35" t="s">
        <v>238</v>
      </c>
      <c r="K55" s="46" t="s">
        <v>239</v>
      </c>
      <c r="L55" s="46" t="s">
        <v>240</v>
      </c>
      <c r="M55" s="46" t="s">
        <v>241</v>
      </c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</row>
    <row r="56" spans="1:24" ht="19.5" customHeight="1">
      <c r="A56" s="9" t="s">
        <v>242</v>
      </c>
      <c r="B56" s="35" t="s">
        <v>243</v>
      </c>
      <c r="C56" s="36" t="s">
        <v>237</v>
      </c>
      <c r="D56" s="54" t="s">
        <v>74</v>
      </c>
      <c r="E56" s="36" t="s">
        <v>74</v>
      </c>
      <c r="F56" s="63">
        <v>1985</v>
      </c>
      <c r="G56" s="55">
        <v>580000</v>
      </c>
      <c r="H56" s="58" t="s">
        <v>75</v>
      </c>
      <c r="I56" s="59" t="s">
        <v>110</v>
      </c>
      <c r="J56" s="35" t="s">
        <v>244</v>
      </c>
      <c r="K56" s="63" t="s">
        <v>239</v>
      </c>
      <c r="L56" s="63" t="s">
        <v>240</v>
      </c>
      <c r="M56" s="63" t="s">
        <v>241</v>
      </c>
      <c r="N56" s="52" t="s">
        <v>81</v>
      </c>
      <c r="O56" s="52" t="s">
        <v>82</v>
      </c>
      <c r="P56" s="52" t="s">
        <v>84</v>
      </c>
      <c r="Q56" s="52" t="s">
        <v>82</v>
      </c>
      <c r="R56" s="52" t="s">
        <v>84</v>
      </c>
      <c r="S56" s="52" t="s">
        <v>82</v>
      </c>
      <c r="T56" s="44"/>
      <c r="U56" s="44"/>
      <c r="V56" s="44"/>
      <c r="W56" s="44"/>
      <c r="X56" s="44"/>
    </row>
    <row r="57" spans="1:24" ht="19.5" customHeight="1">
      <c r="A57" s="9" t="s">
        <v>245</v>
      </c>
      <c r="B57" s="35" t="s">
        <v>243</v>
      </c>
      <c r="C57" s="36" t="s">
        <v>237</v>
      </c>
      <c r="D57" s="54" t="s">
        <v>74</v>
      </c>
      <c r="E57" s="36" t="s">
        <v>18</v>
      </c>
      <c r="F57" s="63">
        <v>1985</v>
      </c>
      <c r="G57" s="55">
        <v>580000</v>
      </c>
      <c r="H57" s="58" t="s">
        <v>75</v>
      </c>
      <c r="I57" s="59" t="s">
        <v>110</v>
      </c>
      <c r="J57" s="35" t="s">
        <v>246</v>
      </c>
      <c r="K57" s="63" t="s">
        <v>239</v>
      </c>
      <c r="L57" s="63" t="s">
        <v>240</v>
      </c>
      <c r="M57" s="63" t="s">
        <v>221</v>
      </c>
      <c r="N57" s="52" t="s">
        <v>81</v>
      </c>
      <c r="O57" s="52" t="s">
        <v>82</v>
      </c>
      <c r="P57" s="52" t="s">
        <v>84</v>
      </c>
      <c r="Q57" s="52" t="s">
        <v>82</v>
      </c>
      <c r="R57" s="52" t="s">
        <v>84</v>
      </c>
      <c r="S57" s="52" t="s">
        <v>82</v>
      </c>
      <c r="T57" s="44"/>
      <c r="U57" s="44"/>
      <c r="V57" s="44"/>
      <c r="W57" s="44"/>
      <c r="X57" s="44"/>
    </row>
    <row r="58" spans="1:24" ht="29.25" customHeight="1">
      <c r="A58" s="9" t="s">
        <v>247</v>
      </c>
      <c r="B58" s="35" t="s">
        <v>248</v>
      </c>
      <c r="C58" s="36" t="s">
        <v>237</v>
      </c>
      <c r="D58" s="54" t="s">
        <v>74</v>
      </c>
      <c r="E58" s="36" t="s">
        <v>18</v>
      </c>
      <c r="F58" s="61">
        <v>1890</v>
      </c>
      <c r="G58" s="55">
        <v>275000</v>
      </c>
      <c r="H58" s="64" t="s">
        <v>75</v>
      </c>
      <c r="I58" s="59" t="s">
        <v>110</v>
      </c>
      <c r="J58" s="35" t="s">
        <v>249</v>
      </c>
      <c r="K58" s="46" t="s">
        <v>78</v>
      </c>
      <c r="L58" s="46" t="s">
        <v>199</v>
      </c>
      <c r="M58" s="46" t="s">
        <v>90</v>
      </c>
      <c r="N58" s="52" t="s">
        <v>81</v>
      </c>
      <c r="O58" s="52" t="s">
        <v>82</v>
      </c>
      <c r="P58" s="52" t="s">
        <v>84</v>
      </c>
      <c r="Q58" s="52" t="s">
        <v>82</v>
      </c>
      <c r="R58" s="52" t="s">
        <v>84</v>
      </c>
      <c r="S58" s="52" t="s">
        <v>82</v>
      </c>
      <c r="T58" s="44"/>
      <c r="U58" s="44"/>
      <c r="V58" s="44"/>
      <c r="W58" s="44"/>
      <c r="X58" s="44"/>
    </row>
    <row r="59" spans="1:24" ht="25.5">
      <c r="A59" s="9" t="s">
        <v>250</v>
      </c>
      <c r="B59" s="35" t="s">
        <v>251</v>
      </c>
      <c r="C59" s="36" t="s">
        <v>237</v>
      </c>
      <c r="D59" s="54" t="s">
        <v>74</v>
      </c>
      <c r="E59" s="36" t="s">
        <v>18</v>
      </c>
      <c r="F59" s="61">
        <v>1900</v>
      </c>
      <c r="G59" s="55">
        <v>150000</v>
      </c>
      <c r="H59" s="64" t="s">
        <v>75</v>
      </c>
      <c r="I59" s="59" t="s">
        <v>110</v>
      </c>
      <c r="J59" s="35" t="s">
        <v>252</v>
      </c>
      <c r="K59" s="46" t="s">
        <v>78</v>
      </c>
      <c r="L59" s="46" t="s">
        <v>199</v>
      </c>
      <c r="M59" s="46" t="s">
        <v>90</v>
      </c>
      <c r="N59" s="52" t="s">
        <v>81</v>
      </c>
      <c r="O59" s="52" t="s">
        <v>82</v>
      </c>
      <c r="P59" s="52" t="s">
        <v>84</v>
      </c>
      <c r="Q59" s="52" t="s">
        <v>82</v>
      </c>
      <c r="R59" s="52" t="s">
        <v>84</v>
      </c>
      <c r="S59" s="52" t="s">
        <v>82</v>
      </c>
      <c r="T59" s="44"/>
      <c r="U59" s="44"/>
      <c r="V59" s="44"/>
      <c r="W59" s="44"/>
      <c r="X59" s="44"/>
    </row>
    <row r="60" spans="1:24" ht="25.5">
      <c r="A60" s="9" t="s">
        <v>253</v>
      </c>
      <c r="B60" s="35" t="s">
        <v>254</v>
      </c>
      <c r="C60" s="36" t="s">
        <v>237</v>
      </c>
      <c r="D60" s="54" t="s">
        <v>74</v>
      </c>
      <c r="E60" s="36" t="s">
        <v>18</v>
      </c>
      <c r="F60" s="61">
        <v>1900</v>
      </c>
      <c r="G60" s="55">
        <v>210000</v>
      </c>
      <c r="H60" s="64" t="s">
        <v>75</v>
      </c>
      <c r="I60" s="59" t="s">
        <v>110</v>
      </c>
      <c r="J60" s="35" t="s">
        <v>255</v>
      </c>
      <c r="K60" s="63" t="s">
        <v>78</v>
      </c>
      <c r="L60" s="60"/>
      <c r="M60" s="63" t="s">
        <v>221</v>
      </c>
      <c r="N60" s="52" t="s">
        <v>81</v>
      </c>
      <c r="O60" s="52" t="s">
        <v>82</v>
      </c>
      <c r="P60" s="52" t="s">
        <v>84</v>
      </c>
      <c r="Q60" s="52" t="s">
        <v>82</v>
      </c>
      <c r="R60" s="52" t="s">
        <v>84</v>
      </c>
      <c r="S60" s="52" t="s">
        <v>82</v>
      </c>
      <c r="T60" s="44"/>
      <c r="U60" s="44"/>
      <c r="V60" s="44"/>
      <c r="W60" s="44"/>
      <c r="X60" s="44"/>
    </row>
    <row r="61" spans="1:24" ht="25.5">
      <c r="A61" s="9" t="s">
        <v>256</v>
      </c>
      <c r="B61" s="35" t="s">
        <v>251</v>
      </c>
      <c r="C61" s="36" t="s">
        <v>237</v>
      </c>
      <c r="D61" s="54" t="s">
        <v>74</v>
      </c>
      <c r="E61" s="36" t="s">
        <v>18</v>
      </c>
      <c r="F61" s="61">
        <v>1860</v>
      </c>
      <c r="G61" s="55">
        <v>41000</v>
      </c>
      <c r="H61" s="64" t="s">
        <v>75</v>
      </c>
      <c r="I61" s="59" t="s">
        <v>110</v>
      </c>
      <c r="J61" s="35" t="s">
        <v>257</v>
      </c>
      <c r="K61" s="46" t="s">
        <v>78</v>
      </c>
      <c r="L61" s="46" t="s">
        <v>199</v>
      </c>
      <c r="M61" s="46" t="s">
        <v>90</v>
      </c>
      <c r="N61" s="52" t="s">
        <v>81</v>
      </c>
      <c r="O61" s="52" t="s">
        <v>82</v>
      </c>
      <c r="P61" s="52" t="s">
        <v>84</v>
      </c>
      <c r="Q61" s="52" t="s">
        <v>82</v>
      </c>
      <c r="R61" s="52" t="s">
        <v>84</v>
      </c>
      <c r="S61" s="52" t="s">
        <v>82</v>
      </c>
      <c r="T61" s="44"/>
      <c r="U61" s="44"/>
      <c r="V61" s="44"/>
      <c r="W61" s="44"/>
      <c r="X61" s="44"/>
    </row>
    <row r="62" spans="1:24" ht="21" customHeight="1">
      <c r="A62" s="9" t="s">
        <v>258</v>
      </c>
      <c r="B62" s="35" t="s">
        <v>259</v>
      </c>
      <c r="C62" s="36" t="s">
        <v>237</v>
      </c>
      <c r="D62" s="54" t="s">
        <v>74</v>
      </c>
      <c r="E62" s="36" t="s">
        <v>18</v>
      </c>
      <c r="F62" s="61">
        <v>1850</v>
      </c>
      <c r="G62" s="55">
        <v>162000</v>
      </c>
      <c r="H62" s="65" t="s">
        <v>75</v>
      </c>
      <c r="I62" s="59" t="s">
        <v>110</v>
      </c>
      <c r="J62" s="35" t="s">
        <v>260</v>
      </c>
      <c r="K62" s="46" t="s">
        <v>78</v>
      </c>
      <c r="L62" s="46" t="s">
        <v>199</v>
      </c>
      <c r="M62" s="46" t="s">
        <v>90</v>
      </c>
      <c r="N62" s="52" t="s">
        <v>81</v>
      </c>
      <c r="O62" s="52" t="s">
        <v>82</v>
      </c>
      <c r="P62" s="52" t="s">
        <v>84</v>
      </c>
      <c r="Q62" s="52" t="s">
        <v>82</v>
      </c>
      <c r="R62" s="52" t="s">
        <v>84</v>
      </c>
      <c r="S62" s="52" t="s">
        <v>82</v>
      </c>
      <c r="T62" s="44"/>
      <c r="U62" s="44"/>
      <c r="V62" s="44"/>
      <c r="W62" s="44"/>
      <c r="X62" s="44"/>
    </row>
    <row r="63" spans="1:24" ht="25.5">
      <c r="A63" s="9" t="s">
        <v>261</v>
      </c>
      <c r="B63" s="35" t="s">
        <v>262</v>
      </c>
      <c r="C63" s="36" t="s">
        <v>237</v>
      </c>
      <c r="D63" s="54" t="s">
        <v>74</v>
      </c>
      <c r="E63" s="36" t="s">
        <v>18</v>
      </c>
      <c r="F63" s="61">
        <v>1880</v>
      </c>
      <c r="G63" s="55">
        <v>90000</v>
      </c>
      <c r="H63" s="58" t="s">
        <v>75</v>
      </c>
      <c r="I63" s="59" t="s">
        <v>110</v>
      </c>
      <c r="J63" s="35" t="s">
        <v>263</v>
      </c>
      <c r="K63" s="46" t="s">
        <v>78</v>
      </c>
      <c r="L63" s="46" t="s">
        <v>199</v>
      </c>
      <c r="M63" s="46" t="s">
        <v>90</v>
      </c>
      <c r="N63" s="52" t="s">
        <v>81</v>
      </c>
      <c r="O63" s="52" t="s">
        <v>82</v>
      </c>
      <c r="P63" s="52" t="s">
        <v>84</v>
      </c>
      <c r="Q63" s="52" t="s">
        <v>82</v>
      </c>
      <c r="R63" s="52" t="s">
        <v>84</v>
      </c>
      <c r="S63" s="52" t="s">
        <v>82</v>
      </c>
      <c r="T63" s="44"/>
      <c r="U63" s="44"/>
      <c r="V63" s="44"/>
      <c r="W63" s="44"/>
      <c r="X63" s="44"/>
    </row>
    <row r="64" spans="1:24" ht="30.75" customHeight="1">
      <c r="A64" s="9" t="s">
        <v>264</v>
      </c>
      <c r="B64" s="35" t="s">
        <v>248</v>
      </c>
      <c r="C64" s="36" t="s">
        <v>237</v>
      </c>
      <c r="D64" s="54" t="s">
        <v>74</v>
      </c>
      <c r="E64" s="36" t="s">
        <v>18</v>
      </c>
      <c r="F64" s="61">
        <v>1875</v>
      </c>
      <c r="G64" s="55">
        <v>183000</v>
      </c>
      <c r="H64" s="58" t="s">
        <v>75</v>
      </c>
      <c r="I64" s="59" t="s">
        <v>110</v>
      </c>
      <c r="J64" s="35" t="s">
        <v>265</v>
      </c>
      <c r="K64" s="46" t="s">
        <v>78</v>
      </c>
      <c r="L64" s="46" t="s">
        <v>199</v>
      </c>
      <c r="M64" s="46" t="s">
        <v>90</v>
      </c>
      <c r="N64" s="52" t="s">
        <v>81</v>
      </c>
      <c r="O64" s="52" t="s">
        <v>82</v>
      </c>
      <c r="P64" s="52" t="s">
        <v>84</v>
      </c>
      <c r="Q64" s="52" t="s">
        <v>82</v>
      </c>
      <c r="R64" s="52" t="s">
        <v>84</v>
      </c>
      <c r="S64" s="52" t="s">
        <v>82</v>
      </c>
      <c r="T64" s="44"/>
      <c r="U64" s="44"/>
      <c r="V64" s="44"/>
      <c r="W64" s="44"/>
      <c r="X64" s="44"/>
    </row>
    <row r="65" spans="1:24" ht="25.5">
      <c r="A65" s="9" t="s">
        <v>266</v>
      </c>
      <c r="B65" s="35" t="s">
        <v>248</v>
      </c>
      <c r="C65" s="36" t="s">
        <v>237</v>
      </c>
      <c r="D65" s="54" t="s">
        <v>74</v>
      </c>
      <c r="E65" s="36" t="s">
        <v>18</v>
      </c>
      <c r="F65" s="61">
        <v>1870</v>
      </c>
      <c r="G65" s="55">
        <v>162000</v>
      </c>
      <c r="H65" s="58" t="s">
        <v>75</v>
      </c>
      <c r="I65" s="59" t="s">
        <v>110</v>
      </c>
      <c r="J65" s="35" t="s">
        <v>267</v>
      </c>
      <c r="K65" s="46" t="s">
        <v>78</v>
      </c>
      <c r="L65" s="46" t="s">
        <v>199</v>
      </c>
      <c r="M65" s="46" t="s">
        <v>90</v>
      </c>
      <c r="N65" s="52" t="s">
        <v>81</v>
      </c>
      <c r="O65" s="52" t="s">
        <v>82</v>
      </c>
      <c r="P65" s="52" t="s">
        <v>84</v>
      </c>
      <c r="Q65" s="52" t="s">
        <v>82</v>
      </c>
      <c r="R65" s="52" t="s">
        <v>84</v>
      </c>
      <c r="S65" s="52" t="s">
        <v>82</v>
      </c>
      <c r="T65" s="44"/>
      <c r="U65" s="44"/>
      <c r="V65" s="44"/>
      <c r="W65" s="44"/>
      <c r="X65" s="44"/>
    </row>
    <row r="66" spans="1:24" ht="25.5">
      <c r="A66" s="9" t="s">
        <v>268</v>
      </c>
      <c r="B66" s="35" t="s">
        <v>248</v>
      </c>
      <c r="C66" s="36" t="s">
        <v>237</v>
      </c>
      <c r="D66" s="54" t="s">
        <v>74</v>
      </c>
      <c r="E66" s="36" t="s">
        <v>18</v>
      </c>
      <c r="F66" s="61">
        <v>1855</v>
      </c>
      <c r="G66" s="55">
        <v>184000</v>
      </c>
      <c r="H66" s="58" t="s">
        <v>75</v>
      </c>
      <c r="I66" s="59" t="s">
        <v>110</v>
      </c>
      <c r="J66" s="35" t="s">
        <v>269</v>
      </c>
      <c r="K66" s="51" t="s">
        <v>78</v>
      </c>
      <c r="L66" s="51" t="s">
        <v>199</v>
      </c>
      <c r="M66" s="51" t="s">
        <v>90</v>
      </c>
      <c r="N66" s="52" t="s">
        <v>81</v>
      </c>
      <c r="O66" s="52" t="s">
        <v>82</v>
      </c>
      <c r="P66" s="52" t="s">
        <v>84</v>
      </c>
      <c r="Q66" s="52" t="s">
        <v>82</v>
      </c>
      <c r="R66" s="52" t="s">
        <v>84</v>
      </c>
      <c r="S66" s="52" t="s">
        <v>82</v>
      </c>
      <c r="T66" s="44"/>
      <c r="U66" s="44"/>
      <c r="V66" s="44"/>
      <c r="W66" s="44"/>
      <c r="X66" s="44"/>
    </row>
    <row r="67" spans="1:24" ht="25.5">
      <c r="A67" s="9" t="s">
        <v>270</v>
      </c>
      <c r="B67" s="35" t="s">
        <v>248</v>
      </c>
      <c r="C67" s="36" t="s">
        <v>237</v>
      </c>
      <c r="D67" s="54" t="s">
        <v>74</v>
      </c>
      <c r="E67" s="36" t="s">
        <v>18</v>
      </c>
      <c r="F67" s="61">
        <v>1855</v>
      </c>
      <c r="G67" s="55">
        <v>250000</v>
      </c>
      <c r="H67" s="58" t="s">
        <v>75</v>
      </c>
      <c r="I67" s="59" t="s">
        <v>110</v>
      </c>
      <c r="J67" s="35" t="s">
        <v>271</v>
      </c>
      <c r="K67" s="46" t="s">
        <v>78</v>
      </c>
      <c r="L67" s="46" t="s">
        <v>199</v>
      </c>
      <c r="M67" s="46" t="s">
        <v>90</v>
      </c>
      <c r="N67" s="52" t="s">
        <v>81</v>
      </c>
      <c r="O67" s="52" t="s">
        <v>82</v>
      </c>
      <c r="P67" s="52" t="s">
        <v>84</v>
      </c>
      <c r="Q67" s="52" t="s">
        <v>82</v>
      </c>
      <c r="R67" s="52" t="s">
        <v>84</v>
      </c>
      <c r="S67" s="52" t="s">
        <v>82</v>
      </c>
      <c r="T67" s="44"/>
      <c r="U67" s="44"/>
      <c r="V67" s="44"/>
      <c r="W67" s="44"/>
      <c r="X67" s="44"/>
    </row>
    <row r="68" spans="1:24" ht="21.75" customHeight="1">
      <c r="A68" s="9" t="s">
        <v>272</v>
      </c>
      <c r="B68" s="35" t="s">
        <v>259</v>
      </c>
      <c r="C68" s="36" t="s">
        <v>237</v>
      </c>
      <c r="D68" s="54" t="s">
        <v>74</v>
      </c>
      <c r="E68" s="36" t="s">
        <v>18</v>
      </c>
      <c r="F68" s="61">
        <v>1975</v>
      </c>
      <c r="G68" s="55">
        <v>125000</v>
      </c>
      <c r="H68" s="65" t="s">
        <v>75</v>
      </c>
      <c r="I68" s="59" t="s">
        <v>110</v>
      </c>
      <c r="J68" s="35" t="s">
        <v>273</v>
      </c>
      <c r="K68" s="60"/>
      <c r="L68" s="60"/>
      <c r="M68" s="60"/>
      <c r="N68" s="52" t="s">
        <v>81</v>
      </c>
      <c r="O68" s="52" t="s">
        <v>82</v>
      </c>
      <c r="P68" s="52" t="s">
        <v>84</v>
      </c>
      <c r="Q68" s="52" t="s">
        <v>82</v>
      </c>
      <c r="R68" s="52" t="s">
        <v>84</v>
      </c>
      <c r="S68" s="52" t="s">
        <v>82</v>
      </c>
      <c r="T68" s="44"/>
      <c r="U68" s="44"/>
      <c r="V68" s="44"/>
      <c r="W68" s="44"/>
      <c r="X68" s="44"/>
    </row>
    <row r="69" spans="1:24" ht="25.5">
      <c r="A69" s="9" t="s">
        <v>274</v>
      </c>
      <c r="B69" s="35" t="s">
        <v>262</v>
      </c>
      <c r="C69" s="36" t="s">
        <v>237</v>
      </c>
      <c r="D69" s="54" t="s">
        <v>74</v>
      </c>
      <c r="E69" s="36" t="s">
        <v>18</v>
      </c>
      <c r="F69" s="61">
        <v>1893</v>
      </c>
      <c r="G69" s="55">
        <v>100000</v>
      </c>
      <c r="H69" s="58" t="s">
        <v>75</v>
      </c>
      <c r="I69" s="59" t="s">
        <v>110</v>
      </c>
      <c r="J69" s="35" t="s">
        <v>275</v>
      </c>
      <c r="K69" s="46" t="s">
        <v>78</v>
      </c>
      <c r="L69" s="46" t="s">
        <v>199</v>
      </c>
      <c r="M69" s="46" t="s">
        <v>90</v>
      </c>
      <c r="N69" s="52" t="s">
        <v>81</v>
      </c>
      <c r="O69" s="52" t="s">
        <v>82</v>
      </c>
      <c r="P69" s="52" t="s">
        <v>84</v>
      </c>
      <c r="Q69" s="52" t="s">
        <v>82</v>
      </c>
      <c r="R69" s="52" t="s">
        <v>84</v>
      </c>
      <c r="S69" s="52" t="s">
        <v>82</v>
      </c>
      <c r="T69" s="44"/>
      <c r="U69" s="44"/>
      <c r="V69" s="44"/>
      <c r="W69" s="44"/>
      <c r="X69" s="44"/>
    </row>
    <row r="70" spans="1:24" ht="24.75" customHeight="1">
      <c r="A70" s="9" t="s">
        <v>276</v>
      </c>
      <c r="B70" s="35" t="s">
        <v>277</v>
      </c>
      <c r="C70" s="36" t="s">
        <v>278</v>
      </c>
      <c r="D70" s="54" t="s">
        <v>74</v>
      </c>
      <c r="E70" s="36" t="s">
        <v>18</v>
      </c>
      <c r="F70" s="62" t="s">
        <v>110</v>
      </c>
      <c r="G70" s="55">
        <v>2000000</v>
      </c>
      <c r="H70" s="64" t="s">
        <v>75</v>
      </c>
      <c r="I70" s="59" t="s">
        <v>110</v>
      </c>
      <c r="J70" s="35" t="s">
        <v>279</v>
      </c>
      <c r="K70" s="65" t="s">
        <v>280</v>
      </c>
      <c r="L70" s="46" t="s">
        <v>281</v>
      </c>
      <c r="M70" s="46" t="s">
        <v>221</v>
      </c>
      <c r="N70" s="52" t="s">
        <v>81</v>
      </c>
      <c r="O70" s="52" t="s">
        <v>82</v>
      </c>
      <c r="P70" s="52" t="s">
        <v>84</v>
      </c>
      <c r="Q70" s="52" t="s">
        <v>82</v>
      </c>
      <c r="R70" s="52" t="s">
        <v>84</v>
      </c>
      <c r="S70" s="52" t="s">
        <v>82</v>
      </c>
      <c r="T70" s="44"/>
      <c r="U70" s="44"/>
      <c r="V70" s="44"/>
      <c r="W70" s="44"/>
      <c r="X70" s="44"/>
    </row>
    <row r="71" spans="1:24" ht="25.5">
      <c r="A71" s="9" t="s">
        <v>282</v>
      </c>
      <c r="B71" s="35" t="s">
        <v>251</v>
      </c>
      <c r="C71" s="36" t="s">
        <v>237</v>
      </c>
      <c r="D71" s="54" t="s">
        <v>74</v>
      </c>
      <c r="E71" s="36" t="s">
        <v>18</v>
      </c>
      <c r="F71" s="61">
        <v>1900</v>
      </c>
      <c r="G71" s="55">
        <v>130000</v>
      </c>
      <c r="H71" s="58" t="s">
        <v>75</v>
      </c>
      <c r="I71" s="59" t="s">
        <v>110</v>
      </c>
      <c r="J71" s="35" t="s">
        <v>283</v>
      </c>
      <c r="K71" s="46" t="s">
        <v>78</v>
      </c>
      <c r="L71" s="46" t="s">
        <v>199</v>
      </c>
      <c r="M71" s="46" t="s">
        <v>90</v>
      </c>
      <c r="N71" s="52" t="s">
        <v>81</v>
      </c>
      <c r="O71" s="52" t="s">
        <v>82</v>
      </c>
      <c r="P71" s="52" t="s">
        <v>84</v>
      </c>
      <c r="Q71" s="52" t="s">
        <v>82</v>
      </c>
      <c r="R71" s="52" t="s">
        <v>84</v>
      </c>
      <c r="S71" s="52" t="s">
        <v>82</v>
      </c>
      <c r="T71" s="44"/>
      <c r="U71" s="44"/>
      <c r="V71" s="44"/>
      <c r="W71" s="44"/>
      <c r="X71" s="44"/>
    </row>
    <row r="72" spans="1:24" ht="22.5" customHeight="1">
      <c r="A72" s="9" t="s">
        <v>284</v>
      </c>
      <c r="B72" s="35" t="s">
        <v>259</v>
      </c>
      <c r="C72" s="36" t="s">
        <v>237</v>
      </c>
      <c r="D72" s="54" t="s">
        <v>74</v>
      </c>
      <c r="E72" s="36" t="s">
        <v>18</v>
      </c>
      <c r="F72" s="61">
        <v>1989</v>
      </c>
      <c r="G72" s="55">
        <v>368000</v>
      </c>
      <c r="H72" s="64" t="s">
        <v>75</v>
      </c>
      <c r="I72" s="59" t="s">
        <v>110</v>
      </c>
      <c r="J72" s="35" t="s">
        <v>285</v>
      </c>
      <c r="K72" s="46" t="s">
        <v>78</v>
      </c>
      <c r="L72" s="46" t="s">
        <v>199</v>
      </c>
      <c r="M72" s="46" t="s">
        <v>90</v>
      </c>
      <c r="N72" s="52" t="s">
        <v>81</v>
      </c>
      <c r="O72" s="52" t="s">
        <v>82</v>
      </c>
      <c r="P72" s="52" t="s">
        <v>84</v>
      </c>
      <c r="Q72" s="52" t="s">
        <v>82</v>
      </c>
      <c r="R72" s="52" t="s">
        <v>84</v>
      </c>
      <c r="S72" s="52" t="s">
        <v>82</v>
      </c>
      <c r="T72" s="44"/>
      <c r="U72" s="44"/>
      <c r="V72" s="44"/>
      <c r="W72" s="44"/>
      <c r="X72" s="44"/>
    </row>
    <row r="73" spans="1:24" ht="25.5" customHeight="1">
      <c r="A73" s="9" t="s">
        <v>286</v>
      </c>
      <c r="B73" s="35" t="s">
        <v>287</v>
      </c>
      <c r="C73" s="36" t="s">
        <v>237</v>
      </c>
      <c r="D73" s="54" t="s">
        <v>74</v>
      </c>
      <c r="E73" s="36" t="s">
        <v>18</v>
      </c>
      <c r="F73" s="61">
        <v>1885</v>
      </c>
      <c r="G73" s="55">
        <v>652000</v>
      </c>
      <c r="H73" s="58" t="s">
        <v>75</v>
      </c>
      <c r="I73" s="59" t="s">
        <v>110</v>
      </c>
      <c r="J73" s="35" t="s">
        <v>288</v>
      </c>
      <c r="K73" s="46" t="s">
        <v>78</v>
      </c>
      <c r="L73" s="46" t="s">
        <v>199</v>
      </c>
      <c r="M73" s="46" t="s">
        <v>90</v>
      </c>
      <c r="N73" s="52" t="s">
        <v>81</v>
      </c>
      <c r="O73" s="52" t="s">
        <v>82</v>
      </c>
      <c r="P73" s="52" t="s">
        <v>84</v>
      </c>
      <c r="Q73" s="52" t="s">
        <v>82</v>
      </c>
      <c r="R73" s="52" t="s">
        <v>84</v>
      </c>
      <c r="S73" s="52" t="s">
        <v>82</v>
      </c>
      <c r="T73" s="44"/>
      <c r="U73" s="44"/>
      <c r="V73" s="44"/>
      <c r="W73" s="44"/>
      <c r="X73" s="44"/>
    </row>
    <row r="74" spans="1:24" ht="25.5">
      <c r="A74" s="9" t="s">
        <v>289</v>
      </c>
      <c r="B74" s="35" t="s">
        <v>248</v>
      </c>
      <c r="C74" s="36" t="s">
        <v>237</v>
      </c>
      <c r="D74" s="54" t="s">
        <v>74</v>
      </c>
      <c r="E74" s="36" t="s">
        <v>18</v>
      </c>
      <c r="F74" s="61">
        <v>1880</v>
      </c>
      <c r="G74" s="55">
        <v>310000</v>
      </c>
      <c r="H74" s="58" t="s">
        <v>75</v>
      </c>
      <c r="I74" s="59" t="s">
        <v>110</v>
      </c>
      <c r="J74" s="35" t="s">
        <v>290</v>
      </c>
      <c r="K74" s="46" t="s">
        <v>78</v>
      </c>
      <c r="L74" s="46" t="s">
        <v>199</v>
      </c>
      <c r="M74" s="46" t="s">
        <v>90</v>
      </c>
      <c r="N74" s="52" t="s">
        <v>81</v>
      </c>
      <c r="O74" s="52" t="s">
        <v>82</v>
      </c>
      <c r="P74" s="52" t="s">
        <v>84</v>
      </c>
      <c r="Q74" s="52" t="s">
        <v>82</v>
      </c>
      <c r="R74" s="52" t="s">
        <v>84</v>
      </c>
      <c r="S74" s="52" t="s">
        <v>82</v>
      </c>
      <c r="T74" s="44"/>
      <c r="U74" s="44"/>
      <c r="V74" s="44"/>
      <c r="W74" s="44"/>
      <c r="X74" s="44"/>
    </row>
    <row r="75" spans="1:24" ht="26.25" customHeight="1">
      <c r="A75" s="9" t="s">
        <v>291</v>
      </c>
      <c r="B75" s="35" t="s">
        <v>292</v>
      </c>
      <c r="C75" s="36" t="s">
        <v>237</v>
      </c>
      <c r="D75" s="54" t="s">
        <v>74</v>
      </c>
      <c r="E75" s="36" t="s">
        <v>18</v>
      </c>
      <c r="F75" s="61">
        <v>1984</v>
      </c>
      <c r="G75" s="55">
        <v>148000</v>
      </c>
      <c r="H75" s="58" t="s">
        <v>75</v>
      </c>
      <c r="I75" s="59" t="s">
        <v>110</v>
      </c>
      <c r="J75" s="35" t="s">
        <v>293</v>
      </c>
      <c r="K75" s="46" t="s">
        <v>78</v>
      </c>
      <c r="L75" s="46" t="s">
        <v>199</v>
      </c>
      <c r="M75" s="46" t="s">
        <v>90</v>
      </c>
      <c r="N75" s="52" t="s">
        <v>81</v>
      </c>
      <c r="O75" s="52" t="s">
        <v>82</v>
      </c>
      <c r="P75" s="52" t="s">
        <v>84</v>
      </c>
      <c r="Q75" s="52" t="s">
        <v>82</v>
      </c>
      <c r="R75" s="52" t="s">
        <v>84</v>
      </c>
      <c r="S75" s="52" t="s">
        <v>82</v>
      </c>
      <c r="T75" s="44"/>
      <c r="U75" s="44"/>
      <c r="V75" s="44"/>
      <c r="W75" s="44"/>
      <c r="X75" s="44"/>
    </row>
    <row r="76" spans="1:24" ht="27.75" customHeight="1">
      <c r="A76" s="9" t="s">
        <v>294</v>
      </c>
      <c r="B76" s="35" t="s">
        <v>251</v>
      </c>
      <c r="C76" s="36" t="s">
        <v>237</v>
      </c>
      <c r="D76" s="54" t="s">
        <v>74</v>
      </c>
      <c r="E76" s="36" t="s">
        <v>18</v>
      </c>
      <c r="F76" s="61">
        <v>1910</v>
      </c>
      <c r="G76" s="55">
        <v>80000</v>
      </c>
      <c r="H76" s="58" t="s">
        <v>75</v>
      </c>
      <c r="I76" s="59" t="s">
        <v>110</v>
      </c>
      <c r="J76" s="35" t="s">
        <v>295</v>
      </c>
      <c r="K76" s="46" t="s">
        <v>78</v>
      </c>
      <c r="L76" s="46" t="s">
        <v>199</v>
      </c>
      <c r="M76" s="46" t="s">
        <v>90</v>
      </c>
      <c r="N76" s="52" t="s">
        <v>81</v>
      </c>
      <c r="O76" s="52" t="s">
        <v>82</v>
      </c>
      <c r="P76" s="52" t="s">
        <v>84</v>
      </c>
      <c r="Q76" s="52" t="s">
        <v>82</v>
      </c>
      <c r="R76" s="52" t="s">
        <v>84</v>
      </c>
      <c r="S76" s="52" t="s">
        <v>82</v>
      </c>
      <c r="T76" s="44"/>
      <c r="U76" s="44"/>
      <c r="V76" s="44"/>
      <c r="W76" s="44"/>
      <c r="X76" s="44"/>
    </row>
    <row r="77" spans="1:24" ht="24" customHeight="1">
      <c r="A77" s="9" t="s">
        <v>296</v>
      </c>
      <c r="B77" s="35" t="s">
        <v>259</v>
      </c>
      <c r="C77" s="36" t="s">
        <v>237</v>
      </c>
      <c r="D77" s="54" t="s">
        <v>74</v>
      </c>
      <c r="E77" s="36" t="s">
        <v>18</v>
      </c>
      <c r="F77" s="62" t="s">
        <v>110</v>
      </c>
      <c r="G77" s="55">
        <v>225000</v>
      </c>
      <c r="H77" s="58" t="s">
        <v>75</v>
      </c>
      <c r="I77" s="59" t="s">
        <v>110</v>
      </c>
      <c r="J77" s="35" t="s">
        <v>297</v>
      </c>
      <c r="K77" s="46" t="s">
        <v>78</v>
      </c>
      <c r="L77" s="46" t="s">
        <v>199</v>
      </c>
      <c r="M77" s="46" t="s">
        <v>90</v>
      </c>
      <c r="N77" s="52" t="s">
        <v>81</v>
      </c>
      <c r="O77" s="52" t="s">
        <v>82</v>
      </c>
      <c r="P77" s="52" t="s">
        <v>84</v>
      </c>
      <c r="Q77" s="52" t="s">
        <v>82</v>
      </c>
      <c r="R77" s="52" t="s">
        <v>84</v>
      </c>
      <c r="S77" s="52" t="s">
        <v>82</v>
      </c>
      <c r="T77" s="44"/>
      <c r="U77" s="44"/>
      <c r="V77" s="44"/>
      <c r="W77" s="44"/>
      <c r="X77" s="44"/>
    </row>
    <row r="78" spans="1:24" ht="25.5">
      <c r="A78" s="9" t="s">
        <v>298</v>
      </c>
      <c r="B78" s="35" t="s">
        <v>299</v>
      </c>
      <c r="C78" s="36" t="s">
        <v>237</v>
      </c>
      <c r="D78" s="54" t="s">
        <v>74</v>
      </c>
      <c r="E78" s="36" t="s">
        <v>18</v>
      </c>
      <c r="F78" s="62" t="s">
        <v>110</v>
      </c>
      <c r="G78" s="55">
        <v>276000</v>
      </c>
      <c r="H78" s="58" t="s">
        <v>75</v>
      </c>
      <c r="I78" s="59" t="s">
        <v>110</v>
      </c>
      <c r="J78" s="35" t="s">
        <v>300</v>
      </c>
      <c r="K78" s="46" t="s">
        <v>78</v>
      </c>
      <c r="L78" s="46" t="s">
        <v>199</v>
      </c>
      <c r="M78" s="46" t="s">
        <v>90</v>
      </c>
      <c r="N78" s="52" t="s">
        <v>81</v>
      </c>
      <c r="O78" s="52" t="s">
        <v>82</v>
      </c>
      <c r="P78" s="52" t="s">
        <v>84</v>
      </c>
      <c r="Q78" s="52" t="s">
        <v>82</v>
      </c>
      <c r="R78" s="52" t="s">
        <v>84</v>
      </c>
      <c r="S78" s="52" t="s">
        <v>82</v>
      </c>
      <c r="T78" s="44"/>
      <c r="U78" s="44"/>
      <c r="V78" s="44"/>
      <c r="W78" s="44"/>
      <c r="X78" s="44"/>
    </row>
    <row r="79" spans="1:24" ht="23.25" customHeight="1">
      <c r="A79" s="9" t="s">
        <v>301</v>
      </c>
      <c r="B79" s="35" t="s">
        <v>259</v>
      </c>
      <c r="C79" s="36" t="s">
        <v>237</v>
      </c>
      <c r="D79" s="54" t="s">
        <v>74</v>
      </c>
      <c r="E79" s="36" t="s">
        <v>18</v>
      </c>
      <c r="F79" s="61">
        <v>1850</v>
      </c>
      <c r="G79" s="55">
        <v>201000</v>
      </c>
      <c r="H79" s="58" t="s">
        <v>75</v>
      </c>
      <c r="I79" s="59" t="s">
        <v>110</v>
      </c>
      <c r="J79" s="35" t="s">
        <v>302</v>
      </c>
      <c r="K79" s="46" t="s">
        <v>78</v>
      </c>
      <c r="L79" s="46" t="s">
        <v>199</v>
      </c>
      <c r="M79" s="46" t="s">
        <v>90</v>
      </c>
      <c r="N79" s="43" t="s">
        <v>303</v>
      </c>
      <c r="O79" s="43" t="s">
        <v>303</v>
      </c>
      <c r="P79" s="43" t="s">
        <v>303</v>
      </c>
      <c r="Q79" s="52" t="s">
        <v>82</v>
      </c>
      <c r="R79" s="43" t="s">
        <v>109</v>
      </c>
      <c r="S79" s="43" t="s">
        <v>303</v>
      </c>
      <c r="T79" s="44"/>
      <c r="U79" s="44"/>
      <c r="V79" s="44"/>
      <c r="W79" s="44"/>
      <c r="X79" s="44"/>
    </row>
    <row r="80" spans="1:24" ht="18.75" customHeight="1">
      <c r="A80" s="9" t="s">
        <v>304</v>
      </c>
      <c r="B80" s="35" t="s">
        <v>259</v>
      </c>
      <c r="C80" s="36" t="s">
        <v>237</v>
      </c>
      <c r="D80" s="54" t="s">
        <v>74</v>
      </c>
      <c r="E80" s="36" t="s">
        <v>18</v>
      </c>
      <c r="F80" s="61">
        <v>1880</v>
      </c>
      <c r="G80" s="66">
        <v>100000</v>
      </c>
      <c r="H80" s="58" t="s">
        <v>75</v>
      </c>
      <c r="I80" s="59" t="s">
        <v>110</v>
      </c>
      <c r="J80" s="35" t="s">
        <v>305</v>
      </c>
      <c r="K80" s="46" t="s">
        <v>78</v>
      </c>
      <c r="L80" s="46" t="s">
        <v>199</v>
      </c>
      <c r="M80" s="46" t="s">
        <v>90</v>
      </c>
      <c r="N80" s="43" t="s">
        <v>303</v>
      </c>
      <c r="O80" s="43" t="s">
        <v>303</v>
      </c>
      <c r="P80" s="43" t="s">
        <v>303</v>
      </c>
      <c r="Q80" s="52" t="s">
        <v>82</v>
      </c>
      <c r="R80" s="43" t="s">
        <v>109</v>
      </c>
      <c r="S80" s="43" t="s">
        <v>303</v>
      </c>
      <c r="T80" s="44"/>
      <c r="U80" s="44"/>
      <c r="V80" s="44"/>
      <c r="W80" s="44"/>
      <c r="X80" s="44"/>
    </row>
    <row r="81" spans="1:24" ht="25.5">
      <c r="A81" s="9" t="s">
        <v>306</v>
      </c>
      <c r="B81" s="35" t="s">
        <v>251</v>
      </c>
      <c r="C81" s="36" t="s">
        <v>237</v>
      </c>
      <c r="D81" s="54" t="s">
        <v>74</v>
      </c>
      <c r="E81" s="36" t="s">
        <v>18</v>
      </c>
      <c r="F81" s="61">
        <v>1860</v>
      </c>
      <c r="G81" s="55">
        <v>182000</v>
      </c>
      <c r="H81" s="58" t="s">
        <v>307</v>
      </c>
      <c r="I81" s="59" t="s">
        <v>110</v>
      </c>
      <c r="J81" s="35" t="s">
        <v>308</v>
      </c>
      <c r="K81" s="46" t="s">
        <v>78</v>
      </c>
      <c r="L81" s="46" t="s">
        <v>199</v>
      </c>
      <c r="M81" s="46" t="s">
        <v>90</v>
      </c>
      <c r="N81" s="43" t="s">
        <v>303</v>
      </c>
      <c r="O81" s="43" t="s">
        <v>303</v>
      </c>
      <c r="P81" s="43" t="s">
        <v>303</v>
      </c>
      <c r="Q81" s="52" t="s">
        <v>82</v>
      </c>
      <c r="R81" s="43" t="s">
        <v>109</v>
      </c>
      <c r="S81" s="43" t="s">
        <v>303</v>
      </c>
      <c r="T81" s="44"/>
      <c r="U81" s="44"/>
      <c r="V81" s="44"/>
      <c r="W81" s="44"/>
      <c r="X81" s="44"/>
    </row>
    <row r="82" spans="1:24" ht="23.25" customHeight="1">
      <c r="A82" s="9" t="s">
        <v>309</v>
      </c>
      <c r="B82" s="35" t="s">
        <v>248</v>
      </c>
      <c r="C82" s="36" t="s">
        <v>237</v>
      </c>
      <c r="D82" s="54" t="s">
        <v>74</v>
      </c>
      <c r="E82" s="36" t="s">
        <v>18</v>
      </c>
      <c r="F82" s="61">
        <v>1870</v>
      </c>
      <c r="G82" s="55">
        <v>209000</v>
      </c>
      <c r="H82" s="58" t="s">
        <v>75</v>
      </c>
      <c r="I82" s="59" t="s">
        <v>110</v>
      </c>
      <c r="J82" s="35" t="s">
        <v>310</v>
      </c>
      <c r="K82" s="46" t="s">
        <v>78</v>
      </c>
      <c r="L82" s="46" t="s">
        <v>199</v>
      </c>
      <c r="M82" s="46" t="s">
        <v>90</v>
      </c>
      <c r="N82" s="43" t="s">
        <v>303</v>
      </c>
      <c r="O82" s="43" t="s">
        <v>303</v>
      </c>
      <c r="P82" s="43" t="s">
        <v>303</v>
      </c>
      <c r="Q82" s="52" t="s">
        <v>82</v>
      </c>
      <c r="R82" s="43" t="s">
        <v>109</v>
      </c>
      <c r="S82" s="43" t="s">
        <v>303</v>
      </c>
      <c r="T82" s="44"/>
      <c r="U82" s="44"/>
      <c r="V82" s="44"/>
      <c r="W82" s="44"/>
      <c r="X82" s="44"/>
    </row>
    <row r="83" spans="1:24" ht="23.25" customHeight="1">
      <c r="A83" s="9" t="s">
        <v>311</v>
      </c>
      <c r="B83" s="35" t="s">
        <v>251</v>
      </c>
      <c r="C83" s="36" t="s">
        <v>237</v>
      </c>
      <c r="D83" s="54" t="s">
        <v>74</v>
      </c>
      <c r="E83" s="36" t="s">
        <v>18</v>
      </c>
      <c r="F83" s="61">
        <v>1880</v>
      </c>
      <c r="G83" s="55">
        <v>67000</v>
      </c>
      <c r="H83" s="58" t="s">
        <v>75</v>
      </c>
      <c r="I83" s="59" t="s">
        <v>110</v>
      </c>
      <c r="J83" s="35" t="s">
        <v>312</v>
      </c>
      <c r="K83" s="46" t="s">
        <v>78</v>
      </c>
      <c r="L83" s="46" t="s">
        <v>199</v>
      </c>
      <c r="M83" s="46" t="s">
        <v>90</v>
      </c>
      <c r="N83" s="43" t="s">
        <v>303</v>
      </c>
      <c r="O83" s="43" t="s">
        <v>303</v>
      </c>
      <c r="P83" s="43" t="s">
        <v>303</v>
      </c>
      <c r="Q83" s="52" t="s">
        <v>82</v>
      </c>
      <c r="R83" s="43" t="s">
        <v>109</v>
      </c>
      <c r="S83" s="43" t="s">
        <v>303</v>
      </c>
      <c r="T83" s="44"/>
      <c r="U83" s="44"/>
      <c r="V83" s="44"/>
      <c r="W83" s="44"/>
      <c r="X83" s="44"/>
    </row>
    <row r="84" spans="1:24" ht="25.5">
      <c r="A84" s="9" t="s">
        <v>313</v>
      </c>
      <c r="B84" s="35" t="s">
        <v>251</v>
      </c>
      <c r="C84" s="36" t="s">
        <v>237</v>
      </c>
      <c r="D84" s="54" t="s">
        <v>74</v>
      </c>
      <c r="E84" s="36" t="s">
        <v>18</v>
      </c>
      <c r="F84" s="61">
        <v>1870</v>
      </c>
      <c r="G84" s="55">
        <v>111000</v>
      </c>
      <c r="H84" s="58" t="s">
        <v>75</v>
      </c>
      <c r="I84" s="59" t="s">
        <v>110</v>
      </c>
      <c r="J84" s="35" t="s">
        <v>314</v>
      </c>
      <c r="K84" s="46" t="s">
        <v>78</v>
      </c>
      <c r="L84" s="46" t="s">
        <v>199</v>
      </c>
      <c r="M84" s="46" t="s">
        <v>90</v>
      </c>
      <c r="N84" s="43" t="s">
        <v>303</v>
      </c>
      <c r="O84" s="43" t="s">
        <v>303</v>
      </c>
      <c r="P84" s="43" t="s">
        <v>303</v>
      </c>
      <c r="Q84" s="52" t="s">
        <v>82</v>
      </c>
      <c r="R84" s="43" t="s">
        <v>109</v>
      </c>
      <c r="S84" s="43" t="s">
        <v>303</v>
      </c>
      <c r="T84" s="44"/>
      <c r="U84" s="44"/>
      <c r="V84" s="44"/>
      <c r="W84" s="44"/>
      <c r="X84" s="44"/>
    </row>
    <row r="85" spans="1:24" ht="25.5">
      <c r="A85" s="9" t="s">
        <v>315</v>
      </c>
      <c r="B85" s="35" t="s">
        <v>316</v>
      </c>
      <c r="C85" s="36" t="s">
        <v>237</v>
      </c>
      <c r="D85" s="54" t="s">
        <v>74</v>
      </c>
      <c r="E85" s="36" t="s">
        <v>18</v>
      </c>
      <c r="F85" s="61">
        <v>1860</v>
      </c>
      <c r="G85" s="55">
        <v>262000</v>
      </c>
      <c r="H85" s="58" t="s">
        <v>307</v>
      </c>
      <c r="I85" s="59" t="s">
        <v>110</v>
      </c>
      <c r="J85" s="35" t="s">
        <v>317</v>
      </c>
      <c r="K85" s="46" t="s">
        <v>78</v>
      </c>
      <c r="L85" s="46" t="s">
        <v>199</v>
      </c>
      <c r="M85" s="46" t="s">
        <v>90</v>
      </c>
      <c r="N85" s="43" t="s">
        <v>303</v>
      </c>
      <c r="O85" s="43" t="s">
        <v>303</v>
      </c>
      <c r="P85" s="43" t="s">
        <v>303</v>
      </c>
      <c r="Q85" s="52" t="s">
        <v>82</v>
      </c>
      <c r="R85" s="43" t="s">
        <v>109</v>
      </c>
      <c r="S85" s="43" t="s">
        <v>303</v>
      </c>
      <c r="T85" s="44"/>
      <c r="U85" s="44"/>
      <c r="V85" s="44"/>
      <c r="W85" s="44"/>
      <c r="X85" s="44"/>
    </row>
    <row r="86" spans="1:24" ht="25.5">
      <c r="A86" s="9" t="s">
        <v>318</v>
      </c>
      <c r="B86" s="35" t="s">
        <v>251</v>
      </c>
      <c r="C86" s="36" t="s">
        <v>237</v>
      </c>
      <c r="D86" s="54" t="s">
        <v>74</v>
      </c>
      <c r="E86" s="36" t="s">
        <v>18</v>
      </c>
      <c r="F86" s="61">
        <v>1880</v>
      </c>
      <c r="G86" s="55">
        <v>160000</v>
      </c>
      <c r="H86" s="58" t="s">
        <v>307</v>
      </c>
      <c r="I86" s="59" t="s">
        <v>110</v>
      </c>
      <c r="J86" s="35" t="s">
        <v>319</v>
      </c>
      <c r="K86" s="46" t="s">
        <v>78</v>
      </c>
      <c r="L86" s="46" t="s">
        <v>199</v>
      </c>
      <c r="M86" s="46" t="s">
        <v>221</v>
      </c>
      <c r="N86" s="43" t="s">
        <v>303</v>
      </c>
      <c r="O86" s="43" t="s">
        <v>303</v>
      </c>
      <c r="P86" s="43" t="s">
        <v>303</v>
      </c>
      <c r="Q86" s="52" t="s">
        <v>82</v>
      </c>
      <c r="R86" s="43" t="s">
        <v>109</v>
      </c>
      <c r="S86" s="43" t="s">
        <v>303</v>
      </c>
      <c r="T86" s="44"/>
      <c r="U86" s="44"/>
      <c r="V86" s="44"/>
      <c r="W86" s="44"/>
      <c r="X86" s="44"/>
    </row>
    <row r="87" spans="1:24" ht="25.5">
      <c r="A87" s="9" t="s">
        <v>320</v>
      </c>
      <c r="B87" s="35" t="s">
        <v>251</v>
      </c>
      <c r="C87" s="36" t="s">
        <v>237</v>
      </c>
      <c r="D87" s="54" t="s">
        <v>74</v>
      </c>
      <c r="E87" s="36" t="s">
        <v>18</v>
      </c>
      <c r="F87" s="61">
        <v>1880</v>
      </c>
      <c r="G87" s="55">
        <v>160000</v>
      </c>
      <c r="H87" s="58" t="s">
        <v>307</v>
      </c>
      <c r="I87" s="59" t="s">
        <v>110</v>
      </c>
      <c r="J87" s="35" t="s">
        <v>321</v>
      </c>
      <c r="K87" s="46" t="s">
        <v>78</v>
      </c>
      <c r="L87" s="46" t="s">
        <v>199</v>
      </c>
      <c r="M87" s="46" t="s">
        <v>90</v>
      </c>
      <c r="N87" s="43" t="s">
        <v>303</v>
      </c>
      <c r="O87" s="43" t="s">
        <v>303</v>
      </c>
      <c r="P87" s="43" t="s">
        <v>303</v>
      </c>
      <c r="Q87" s="52" t="s">
        <v>82</v>
      </c>
      <c r="R87" s="43" t="s">
        <v>109</v>
      </c>
      <c r="S87" s="43" t="s">
        <v>303</v>
      </c>
      <c r="T87" s="44"/>
      <c r="U87" s="44"/>
      <c r="V87" s="44"/>
      <c r="W87" s="44"/>
      <c r="X87" s="44"/>
    </row>
    <row r="88" spans="1:24" ht="25.5">
      <c r="A88" s="9" t="s">
        <v>322</v>
      </c>
      <c r="B88" s="35" t="s">
        <v>323</v>
      </c>
      <c r="C88" s="36" t="s">
        <v>237</v>
      </c>
      <c r="D88" s="54" t="s">
        <v>74</v>
      </c>
      <c r="E88" s="36" t="s">
        <v>18</v>
      </c>
      <c r="F88" s="61">
        <v>1880</v>
      </c>
      <c r="G88" s="55">
        <v>340000</v>
      </c>
      <c r="H88" s="58" t="s">
        <v>307</v>
      </c>
      <c r="I88" s="59" t="s">
        <v>110</v>
      </c>
      <c r="J88" s="35" t="s">
        <v>324</v>
      </c>
      <c r="K88" s="46" t="s">
        <v>78</v>
      </c>
      <c r="L88" s="46" t="s">
        <v>199</v>
      </c>
      <c r="M88" s="46" t="s">
        <v>221</v>
      </c>
      <c r="N88" s="43" t="s">
        <v>303</v>
      </c>
      <c r="O88" s="43" t="s">
        <v>303</v>
      </c>
      <c r="P88" s="43" t="s">
        <v>303</v>
      </c>
      <c r="Q88" s="52" t="s">
        <v>82</v>
      </c>
      <c r="R88" s="43" t="s">
        <v>109</v>
      </c>
      <c r="S88" s="43" t="s">
        <v>303</v>
      </c>
      <c r="T88" s="44"/>
      <c r="U88" s="44"/>
      <c r="V88" s="44"/>
      <c r="W88" s="44"/>
      <c r="X88" s="44"/>
    </row>
    <row r="89" spans="1:24" ht="25.5">
      <c r="A89" s="9" t="s">
        <v>325</v>
      </c>
      <c r="B89" s="35" t="s">
        <v>326</v>
      </c>
      <c r="C89" s="36" t="s">
        <v>237</v>
      </c>
      <c r="D89" s="54" t="s">
        <v>74</v>
      </c>
      <c r="E89" s="36" t="s">
        <v>18</v>
      </c>
      <c r="F89" s="61">
        <v>1905</v>
      </c>
      <c r="G89" s="55">
        <v>200000</v>
      </c>
      <c r="H89" s="58" t="s">
        <v>75</v>
      </c>
      <c r="I89" s="59" t="s">
        <v>110</v>
      </c>
      <c r="J89" s="35" t="s">
        <v>327</v>
      </c>
      <c r="K89" s="46" t="s">
        <v>78</v>
      </c>
      <c r="L89" s="46" t="s">
        <v>199</v>
      </c>
      <c r="M89" s="46" t="s">
        <v>90</v>
      </c>
      <c r="N89" s="43" t="s">
        <v>303</v>
      </c>
      <c r="O89" s="43" t="s">
        <v>303</v>
      </c>
      <c r="P89" s="43" t="s">
        <v>303</v>
      </c>
      <c r="Q89" s="52" t="s">
        <v>82</v>
      </c>
      <c r="R89" s="43" t="s">
        <v>109</v>
      </c>
      <c r="S89" s="43" t="s">
        <v>303</v>
      </c>
      <c r="T89" s="44"/>
      <c r="U89" s="44"/>
      <c r="V89" s="44"/>
      <c r="W89" s="44"/>
      <c r="X89" s="44"/>
    </row>
    <row r="90" spans="1:24" ht="38.25">
      <c r="A90" s="9" t="s">
        <v>328</v>
      </c>
      <c r="B90" s="35" t="s">
        <v>329</v>
      </c>
      <c r="C90" s="36" t="s">
        <v>237</v>
      </c>
      <c r="D90" s="54" t="s">
        <v>74</v>
      </c>
      <c r="E90" s="36" t="s">
        <v>18</v>
      </c>
      <c r="F90" s="62" t="s">
        <v>110</v>
      </c>
      <c r="G90" s="55">
        <v>190000</v>
      </c>
      <c r="H90" s="58" t="s">
        <v>307</v>
      </c>
      <c r="I90" s="59" t="s">
        <v>110</v>
      </c>
      <c r="J90" s="35" t="s">
        <v>330</v>
      </c>
      <c r="K90" s="46" t="s">
        <v>78</v>
      </c>
      <c r="L90" s="46" t="s">
        <v>199</v>
      </c>
      <c r="M90" s="46" t="s">
        <v>90</v>
      </c>
      <c r="N90" s="43" t="s">
        <v>303</v>
      </c>
      <c r="O90" s="43" t="s">
        <v>303</v>
      </c>
      <c r="P90" s="43" t="s">
        <v>303</v>
      </c>
      <c r="Q90" s="52" t="s">
        <v>82</v>
      </c>
      <c r="R90" s="43" t="s">
        <v>109</v>
      </c>
      <c r="S90" s="43" t="s">
        <v>303</v>
      </c>
      <c r="T90" s="44"/>
      <c r="U90" s="44"/>
      <c r="V90" s="44"/>
      <c r="W90" s="44"/>
      <c r="X90" s="44"/>
    </row>
    <row r="91" spans="1:24" ht="19.5" customHeight="1">
      <c r="A91" s="9" t="s">
        <v>331</v>
      </c>
      <c r="B91" s="35" t="s">
        <v>332</v>
      </c>
      <c r="C91" s="36" t="s">
        <v>237</v>
      </c>
      <c r="D91" s="54" t="s">
        <v>74</v>
      </c>
      <c r="E91" s="36" t="s">
        <v>18</v>
      </c>
      <c r="F91" s="62" t="s">
        <v>110</v>
      </c>
      <c r="G91" s="55">
        <v>213000</v>
      </c>
      <c r="H91" s="58" t="s">
        <v>75</v>
      </c>
      <c r="I91" s="59" t="s">
        <v>110</v>
      </c>
      <c r="J91" s="35" t="s">
        <v>333</v>
      </c>
      <c r="K91" s="46" t="s">
        <v>78</v>
      </c>
      <c r="L91" s="46" t="s">
        <v>199</v>
      </c>
      <c r="M91" s="46" t="s">
        <v>90</v>
      </c>
      <c r="N91" s="43" t="s">
        <v>303</v>
      </c>
      <c r="O91" s="43" t="s">
        <v>303</v>
      </c>
      <c r="P91" s="43" t="s">
        <v>303</v>
      </c>
      <c r="Q91" s="52" t="s">
        <v>82</v>
      </c>
      <c r="R91" s="43" t="s">
        <v>109</v>
      </c>
      <c r="S91" s="43" t="s">
        <v>303</v>
      </c>
      <c r="T91" s="44"/>
      <c r="U91" s="44"/>
      <c r="V91" s="44"/>
      <c r="W91" s="44"/>
      <c r="X91" s="44"/>
    </row>
    <row r="92" spans="1:24" ht="30" customHeight="1">
      <c r="A92" s="9" t="s">
        <v>334</v>
      </c>
      <c r="B92" s="35" t="s">
        <v>335</v>
      </c>
      <c r="C92" s="36" t="s">
        <v>237</v>
      </c>
      <c r="D92" s="54" t="s">
        <v>74</v>
      </c>
      <c r="E92" s="36" t="s">
        <v>18</v>
      </c>
      <c r="F92" s="62" t="s">
        <v>110</v>
      </c>
      <c r="G92" s="55">
        <v>185000</v>
      </c>
      <c r="H92" s="58" t="s">
        <v>307</v>
      </c>
      <c r="I92" s="59" t="s">
        <v>110</v>
      </c>
      <c r="J92" s="35" t="s">
        <v>336</v>
      </c>
      <c r="K92" s="46" t="s">
        <v>78</v>
      </c>
      <c r="L92" s="46" t="s">
        <v>199</v>
      </c>
      <c r="M92" s="46" t="s">
        <v>90</v>
      </c>
      <c r="N92" s="43" t="s">
        <v>303</v>
      </c>
      <c r="O92" s="43" t="s">
        <v>303</v>
      </c>
      <c r="P92" s="43" t="s">
        <v>303</v>
      </c>
      <c r="Q92" s="52" t="s">
        <v>82</v>
      </c>
      <c r="R92" s="43" t="s">
        <v>109</v>
      </c>
      <c r="S92" s="43" t="s">
        <v>303</v>
      </c>
      <c r="T92" s="44"/>
      <c r="U92" s="44"/>
      <c r="V92" s="44"/>
      <c r="W92" s="44"/>
      <c r="X92" s="44"/>
    </row>
    <row r="93" spans="1:24" ht="18.75" customHeight="1">
      <c r="A93" s="9" t="s">
        <v>337</v>
      </c>
      <c r="B93" s="35" t="s">
        <v>259</v>
      </c>
      <c r="C93" s="36" t="s">
        <v>237</v>
      </c>
      <c r="D93" s="54" t="s">
        <v>74</v>
      </c>
      <c r="E93" s="36" t="s">
        <v>18</v>
      </c>
      <c r="F93" s="62" t="s">
        <v>110</v>
      </c>
      <c r="G93" s="55">
        <v>249000</v>
      </c>
      <c r="H93" s="58" t="s">
        <v>75</v>
      </c>
      <c r="I93" s="59" t="s">
        <v>110</v>
      </c>
      <c r="J93" s="35" t="s">
        <v>338</v>
      </c>
      <c r="K93" s="46" t="s">
        <v>78</v>
      </c>
      <c r="L93" s="46" t="s">
        <v>199</v>
      </c>
      <c r="M93" s="46" t="s">
        <v>90</v>
      </c>
      <c r="N93" s="43" t="s">
        <v>303</v>
      </c>
      <c r="O93" s="43" t="s">
        <v>303</v>
      </c>
      <c r="P93" s="43" t="s">
        <v>303</v>
      </c>
      <c r="Q93" s="52" t="s">
        <v>82</v>
      </c>
      <c r="R93" s="43" t="s">
        <v>109</v>
      </c>
      <c r="S93" s="43" t="s">
        <v>303</v>
      </c>
      <c r="T93" s="44"/>
      <c r="U93" s="44"/>
      <c r="V93" s="44"/>
      <c r="W93" s="44"/>
      <c r="X93" s="44"/>
    </row>
    <row r="94" spans="1:24" ht="19.5" customHeight="1">
      <c r="A94" s="9" t="s">
        <v>339</v>
      </c>
      <c r="B94" s="35" t="s">
        <v>340</v>
      </c>
      <c r="C94" s="36" t="s">
        <v>237</v>
      </c>
      <c r="D94" s="54" t="s">
        <v>74</v>
      </c>
      <c r="E94" s="36" t="s">
        <v>18</v>
      </c>
      <c r="F94" s="62" t="s">
        <v>110</v>
      </c>
      <c r="G94" s="55">
        <v>1400000</v>
      </c>
      <c r="H94" s="58" t="s">
        <v>75</v>
      </c>
      <c r="I94" s="59" t="s">
        <v>110</v>
      </c>
      <c r="J94" s="35" t="s">
        <v>341</v>
      </c>
      <c r="K94" s="46" t="s">
        <v>78</v>
      </c>
      <c r="L94" s="46" t="s">
        <v>199</v>
      </c>
      <c r="M94" s="46" t="s">
        <v>90</v>
      </c>
      <c r="N94" s="43" t="s">
        <v>303</v>
      </c>
      <c r="O94" s="43" t="s">
        <v>303</v>
      </c>
      <c r="P94" s="43" t="s">
        <v>303</v>
      </c>
      <c r="Q94" s="52" t="s">
        <v>82</v>
      </c>
      <c r="R94" s="43" t="s">
        <v>109</v>
      </c>
      <c r="S94" s="43" t="s">
        <v>303</v>
      </c>
      <c r="T94" s="44"/>
      <c r="U94" s="44"/>
      <c r="V94" s="44"/>
      <c r="W94" s="44"/>
      <c r="X94" s="44"/>
    </row>
    <row r="95" spans="1:24" ht="26.25" customHeight="1">
      <c r="A95" s="9" t="s">
        <v>342</v>
      </c>
      <c r="B95" s="35" t="s">
        <v>259</v>
      </c>
      <c r="C95" s="36" t="s">
        <v>237</v>
      </c>
      <c r="D95" s="54" t="s">
        <v>74</v>
      </c>
      <c r="E95" s="36" t="s">
        <v>18</v>
      </c>
      <c r="F95" s="62" t="s">
        <v>110</v>
      </c>
      <c r="G95" s="55">
        <v>120000</v>
      </c>
      <c r="H95" s="58" t="s">
        <v>75</v>
      </c>
      <c r="I95" s="59" t="s">
        <v>110</v>
      </c>
      <c r="J95" s="35" t="s">
        <v>343</v>
      </c>
      <c r="K95" s="46" t="s">
        <v>78</v>
      </c>
      <c r="L95" s="46" t="s">
        <v>199</v>
      </c>
      <c r="M95" s="46" t="s">
        <v>90</v>
      </c>
      <c r="N95" s="43" t="s">
        <v>303</v>
      </c>
      <c r="O95" s="43" t="s">
        <v>303</v>
      </c>
      <c r="P95" s="43" t="s">
        <v>303</v>
      </c>
      <c r="Q95" s="52" t="s">
        <v>82</v>
      </c>
      <c r="R95" s="43" t="s">
        <v>109</v>
      </c>
      <c r="S95" s="43" t="s">
        <v>303</v>
      </c>
      <c r="T95" s="44"/>
      <c r="U95" s="44"/>
      <c r="V95" s="44"/>
      <c r="W95" s="44"/>
      <c r="X95" s="44"/>
    </row>
    <row r="96" spans="1:24" ht="26.25" customHeight="1">
      <c r="A96" s="9" t="s">
        <v>344</v>
      </c>
      <c r="B96" s="35" t="s">
        <v>345</v>
      </c>
      <c r="C96" s="36" t="s">
        <v>237</v>
      </c>
      <c r="D96" s="54" t="s">
        <v>74</v>
      </c>
      <c r="E96" s="36" t="s">
        <v>18</v>
      </c>
      <c r="F96" s="62" t="s">
        <v>110</v>
      </c>
      <c r="G96" s="55">
        <v>300000</v>
      </c>
      <c r="H96" s="58" t="s">
        <v>75</v>
      </c>
      <c r="I96" s="59" t="s">
        <v>110</v>
      </c>
      <c r="J96" s="35" t="s">
        <v>346</v>
      </c>
      <c r="K96" s="46" t="s">
        <v>78</v>
      </c>
      <c r="L96" s="46" t="s">
        <v>199</v>
      </c>
      <c r="M96" s="46" t="s">
        <v>90</v>
      </c>
      <c r="N96" s="43" t="s">
        <v>303</v>
      </c>
      <c r="O96" s="43" t="s">
        <v>303</v>
      </c>
      <c r="P96" s="43" t="s">
        <v>303</v>
      </c>
      <c r="Q96" s="52" t="s">
        <v>82</v>
      </c>
      <c r="R96" s="43" t="s">
        <v>109</v>
      </c>
      <c r="S96" s="43" t="s">
        <v>303</v>
      </c>
      <c r="T96" s="44"/>
      <c r="U96" s="44"/>
      <c r="V96" s="44"/>
      <c r="W96" s="44"/>
      <c r="X96" s="44"/>
    </row>
    <row r="97" spans="1:24" ht="42" customHeight="1">
      <c r="A97" s="9" t="s">
        <v>347</v>
      </c>
      <c r="B97" s="35" t="s">
        <v>348</v>
      </c>
      <c r="C97" s="36" t="s">
        <v>349</v>
      </c>
      <c r="D97" s="54" t="s">
        <v>74</v>
      </c>
      <c r="E97" s="36" t="s">
        <v>18</v>
      </c>
      <c r="F97" s="62" t="s">
        <v>110</v>
      </c>
      <c r="G97" s="55">
        <v>186000</v>
      </c>
      <c r="H97" s="58" t="s">
        <v>75</v>
      </c>
      <c r="I97" s="59" t="s">
        <v>110</v>
      </c>
      <c r="J97" s="35" t="s">
        <v>350</v>
      </c>
      <c r="K97" s="46" t="s">
        <v>78</v>
      </c>
      <c r="L97" s="46" t="s">
        <v>199</v>
      </c>
      <c r="M97" s="46" t="s">
        <v>90</v>
      </c>
      <c r="N97" s="43" t="s">
        <v>303</v>
      </c>
      <c r="O97" s="43" t="s">
        <v>303</v>
      </c>
      <c r="P97" s="43" t="s">
        <v>303</v>
      </c>
      <c r="Q97" s="52" t="s">
        <v>82</v>
      </c>
      <c r="R97" s="43" t="s">
        <v>109</v>
      </c>
      <c r="S97" s="43" t="s">
        <v>303</v>
      </c>
      <c r="T97" s="44"/>
      <c r="U97" s="44"/>
      <c r="V97" s="44"/>
      <c r="W97" s="44"/>
      <c r="X97" s="44"/>
    </row>
    <row r="98" spans="1:24" ht="26.25" customHeight="1">
      <c r="A98" s="9" t="s">
        <v>351</v>
      </c>
      <c r="B98" s="35" t="s">
        <v>335</v>
      </c>
      <c r="C98" s="36" t="s">
        <v>237</v>
      </c>
      <c r="D98" s="54" t="s">
        <v>74</v>
      </c>
      <c r="E98" s="36" t="s">
        <v>18</v>
      </c>
      <c r="F98" s="62" t="s">
        <v>110</v>
      </c>
      <c r="G98" s="55">
        <v>200000</v>
      </c>
      <c r="H98" s="58" t="s">
        <v>307</v>
      </c>
      <c r="I98" s="59" t="s">
        <v>110</v>
      </c>
      <c r="J98" s="35" t="s">
        <v>352</v>
      </c>
      <c r="K98" s="46" t="s">
        <v>78</v>
      </c>
      <c r="L98" s="46" t="s">
        <v>199</v>
      </c>
      <c r="M98" s="46" t="s">
        <v>90</v>
      </c>
      <c r="N98" s="43" t="s">
        <v>303</v>
      </c>
      <c r="O98" s="43" t="s">
        <v>303</v>
      </c>
      <c r="P98" s="43" t="s">
        <v>303</v>
      </c>
      <c r="Q98" s="52" t="s">
        <v>82</v>
      </c>
      <c r="R98" s="43" t="s">
        <v>109</v>
      </c>
      <c r="S98" s="43" t="s">
        <v>303</v>
      </c>
      <c r="T98" s="44"/>
      <c r="U98" s="44"/>
      <c r="V98" s="44"/>
      <c r="W98" s="44"/>
      <c r="X98" s="44"/>
    </row>
    <row r="99" spans="1:24" ht="25.5">
      <c r="A99" s="9" t="s">
        <v>353</v>
      </c>
      <c r="B99" s="35" t="s">
        <v>354</v>
      </c>
      <c r="C99" s="36" t="s">
        <v>237</v>
      </c>
      <c r="D99" s="54" t="s">
        <v>74</v>
      </c>
      <c r="E99" s="36" t="s">
        <v>18</v>
      </c>
      <c r="F99" s="62"/>
      <c r="G99" s="55">
        <v>100000</v>
      </c>
      <c r="H99" s="58" t="s">
        <v>307</v>
      </c>
      <c r="I99" s="59" t="s">
        <v>110</v>
      </c>
      <c r="J99" s="35" t="s">
        <v>355</v>
      </c>
      <c r="K99" s="60"/>
      <c r="L99" s="60"/>
      <c r="M99" s="60"/>
      <c r="N99" s="43" t="s">
        <v>303</v>
      </c>
      <c r="O99" s="43" t="s">
        <v>303</v>
      </c>
      <c r="P99" s="43" t="s">
        <v>303</v>
      </c>
      <c r="Q99" s="52" t="s">
        <v>82</v>
      </c>
      <c r="R99" s="43" t="s">
        <v>109</v>
      </c>
      <c r="S99" s="43" t="s">
        <v>303</v>
      </c>
      <c r="T99" s="44"/>
      <c r="U99" s="44"/>
      <c r="V99" s="44"/>
      <c r="W99" s="44"/>
      <c r="X99" s="44"/>
    </row>
    <row r="100" spans="1:24" ht="25.5">
      <c r="A100" s="9" t="s">
        <v>356</v>
      </c>
      <c r="B100" s="35" t="s">
        <v>357</v>
      </c>
      <c r="C100" s="36" t="s">
        <v>237</v>
      </c>
      <c r="D100" s="54" t="s">
        <v>74</v>
      </c>
      <c r="E100" s="36" t="s">
        <v>18</v>
      </c>
      <c r="F100" s="62"/>
      <c r="G100" s="55">
        <v>150000</v>
      </c>
      <c r="H100" s="58" t="s">
        <v>307</v>
      </c>
      <c r="I100" s="59" t="s">
        <v>110</v>
      </c>
      <c r="J100" s="35" t="s">
        <v>358</v>
      </c>
      <c r="K100" s="60"/>
      <c r="L100" s="60"/>
      <c r="M100" s="60"/>
      <c r="N100" s="43" t="s">
        <v>303</v>
      </c>
      <c r="O100" s="43" t="s">
        <v>303</v>
      </c>
      <c r="P100" s="43" t="s">
        <v>303</v>
      </c>
      <c r="Q100" s="52" t="s">
        <v>82</v>
      </c>
      <c r="R100" s="43" t="s">
        <v>109</v>
      </c>
      <c r="S100" s="43" t="s">
        <v>303</v>
      </c>
      <c r="T100" s="44"/>
      <c r="U100" s="44"/>
      <c r="V100" s="44"/>
      <c r="W100" s="44"/>
      <c r="X100" s="44"/>
    </row>
    <row r="101" spans="1:24" ht="25.5">
      <c r="A101" s="9" t="s">
        <v>359</v>
      </c>
      <c r="B101" s="35" t="s">
        <v>360</v>
      </c>
      <c r="C101" s="36" t="s">
        <v>361</v>
      </c>
      <c r="D101" s="54" t="s">
        <v>74</v>
      </c>
      <c r="E101" s="36" t="s">
        <v>18</v>
      </c>
      <c r="F101" s="67">
        <v>1922</v>
      </c>
      <c r="G101" s="55">
        <v>2700000</v>
      </c>
      <c r="H101" s="58" t="s">
        <v>307</v>
      </c>
      <c r="I101" s="59" t="s">
        <v>110</v>
      </c>
      <c r="J101" s="35" t="s">
        <v>362</v>
      </c>
      <c r="K101" s="60"/>
      <c r="L101" s="60"/>
      <c r="M101" s="60"/>
      <c r="N101" s="43" t="s">
        <v>303</v>
      </c>
      <c r="O101" s="43" t="s">
        <v>303</v>
      </c>
      <c r="P101" s="43" t="s">
        <v>303</v>
      </c>
      <c r="Q101" s="52" t="s">
        <v>82</v>
      </c>
      <c r="R101" s="43" t="s">
        <v>109</v>
      </c>
      <c r="S101" s="43" t="s">
        <v>303</v>
      </c>
      <c r="T101" s="44"/>
      <c r="U101" s="44"/>
      <c r="V101" s="44"/>
      <c r="W101" s="44"/>
      <c r="X101" s="44"/>
    </row>
    <row r="102" spans="1:24" ht="29.25" customHeight="1">
      <c r="A102" s="9" t="s">
        <v>363</v>
      </c>
      <c r="B102" s="35" t="s">
        <v>364</v>
      </c>
      <c r="C102" s="36" t="s">
        <v>219</v>
      </c>
      <c r="D102" s="54" t="s">
        <v>74</v>
      </c>
      <c r="E102" s="36" t="s">
        <v>18</v>
      </c>
      <c r="F102" s="67">
        <v>1946</v>
      </c>
      <c r="G102" s="55">
        <v>137000</v>
      </c>
      <c r="H102" s="58" t="s">
        <v>307</v>
      </c>
      <c r="I102" s="59" t="s">
        <v>110</v>
      </c>
      <c r="J102" s="35" t="s">
        <v>365</v>
      </c>
      <c r="K102" s="60"/>
      <c r="L102" s="60"/>
      <c r="M102" s="60"/>
      <c r="N102" s="43" t="s">
        <v>303</v>
      </c>
      <c r="O102" s="43" t="s">
        <v>303</v>
      </c>
      <c r="P102" s="43" t="s">
        <v>303</v>
      </c>
      <c r="Q102" s="52" t="s">
        <v>82</v>
      </c>
      <c r="R102" s="43" t="s">
        <v>109</v>
      </c>
      <c r="S102" s="43" t="s">
        <v>303</v>
      </c>
      <c r="T102" s="44"/>
      <c r="U102" s="44"/>
      <c r="V102" s="44"/>
      <c r="W102" s="44"/>
      <c r="X102" s="44"/>
    </row>
    <row r="103" spans="1:24" ht="25.5" customHeight="1">
      <c r="A103" s="9" t="s">
        <v>366</v>
      </c>
      <c r="B103" s="68" t="s">
        <v>367</v>
      </c>
      <c r="C103" s="69" t="s">
        <v>368</v>
      </c>
      <c r="D103" s="69" t="s">
        <v>74</v>
      </c>
      <c r="E103" s="36" t="s">
        <v>18</v>
      </c>
      <c r="F103" s="69">
        <v>1975</v>
      </c>
      <c r="G103" s="70">
        <v>60000</v>
      </c>
      <c r="H103" s="62" t="s">
        <v>75</v>
      </c>
      <c r="I103" s="71" t="s">
        <v>369</v>
      </c>
      <c r="J103" s="53" t="s">
        <v>370</v>
      </c>
      <c r="K103" s="61" t="s">
        <v>78</v>
      </c>
      <c r="L103" s="36" t="s">
        <v>371</v>
      </c>
      <c r="M103" s="36" t="s">
        <v>372</v>
      </c>
      <c r="N103" s="43" t="s">
        <v>303</v>
      </c>
      <c r="O103" s="43" t="s">
        <v>303</v>
      </c>
      <c r="P103" s="43" t="s">
        <v>303</v>
      </c>
      <c r="Q103" s="52" t="s">
        <v>82</v>
      </c>
      <c r="R103" s="43" t="s">
        <v>109</v>
      </c>
      <c r="S103" s="43" t="s">
        <v>303</v>
      </c>
      <c r="T103" s="44"/>
      <c r="U103" s="44"/>
      <c r="V103" s="44"/>
      <c r="W103" s="44"/>
      <c r="X103" s="44"/>
    </row>
    <row r="104" spans="1:24" ht="12.75">
      <c r="A104" s="9" t="s">
        <v>373</v>
      </c>
      <c r="B104" s="35" t="s">
        <v>374</v>
      </c>
      <c r="C104" s="36" t="s">
        <v>375</v>
      </c>
      <c r="D104" s="54" t="s">
        <v>74</v>
      </c>
      <c r="E104" s="36" t="s">
        <v>18</v>
      </c>
      <c r="F104" s="62" t="s">
        <v>110</v>
      </c>
      <c r="G104" s="55">
        <v>43000</v>
      </c>
      <c r="H104" s="58" t="s">
        <v>75</v>
      </c>
      <c r="I104" s="59" t="s">
        <v>110</v>
      </c>
      <c r="J104" s="35" t="s">
        <v>376</v>
      </c>
      <c r="K104" s="60"/>
      <c r="L104" s="60"/>
      <c r="M104" s="60"/>
      <c r="N104" s="43" t="s">
        <v>303</v>
      </c>
      <c r="O104" s="43" t="s">
        <v>303</v>
      </c>
      <c r="P104" s="43" t="s">
        <v>303</v>
      </c>
      <c r="Q104" s="52" t="s">
        <v>82</v>
      </c>
      <c r="R104" s="43" t="s">
        <v>109</v>
      </c>
      <c r="S104" s="43" t="s">
        <v>303</v>
      </c>
      <c r="T104" s="44"/>
      <c r="U104" s="44"/>
      <c r="V104" s="44"/>
      <c r="W104" s="44"/>
      <c r="X104" s="44"/>
    </row>
    <row r="105" spans="1:24" ht="18.75" customHeight="1">
      <c r="A105" s="9" t="s">
        <v>377</v>
      </c>
      <c r="B105" s="14" t="s">
        <v>378</v>
      </c>
      <c r="C105" s="14" t="s">
        <v>379</v>
      </c>
      <c r="D105" s="72" t="s">
        <v>74</v>
      </c>
      <c r="E105" s="72" t="s">
        <v>18</v>
      </c>
      <c r="F105" s="72">
        <v>2010</v>
      </c>
      <c r="G105" s="73">
        <v>2700000</v>
      </c>
      <c r="H105" s="74" t="s">
        <v>75</v>
      </c>
      <c r="I105" s="14"/>
      <c r="J105" t="s">
        <v>376</v>
      </c>
      <c r="K105" s="72" t="s">
        <v>78</v>
      </c>
      <c r="L105"/>
      <c r="M105" s="36" t="s">
        <v>372</v>
      </c>
      <c r="N105" s="43" t="s">
        <v>303</v>
      </c>
      <c r="O105" s="43" t="s">
        <v>303</v>
      </c>
      <c r="P105" s="43" t="s">
        <v>303</v>
      </c>
      <c r="Q105" s="52" t="s">
        <v>82</v>
      </c>
      <c r="R105" s="43" t="s">
        <v>109</v>
      </c>
      <c r="S105" s="43" t="s">
        <v>303</v>
      </c>
      <c r="T105" s="44"/>
      <c r="U105" s="44"/>
      <c r="V105" s="44"/>
      <c r="W105" s="44"/>
      <c r="X105" s="44"/>
    </row>
    <row r="106" spans="1:24" ht="22.5" customHeight="1">
      <c r="A106" s="9" t="s">
        <v>380</v>
      </c>
      <c r="B106" s="75" t="s">
        <v>381</v>
      </c>
      <c r="C106" s="72" t="s">
        <v>109</v>
      </c>
      <c r="D106" s="72" t="s">
        <v>74</v>
      </c>
      <c r="E106" s="72" t="s">
        <v>18</v>
      </c>
      <c r="F106" s="72">
        <v>1999</v>
      </c>
      <c r="G106" s="73">
        <v>160000</v>
      </c>
      <c r="H106" s="72" t="s">
        <v>382</v>
      </c>
      <c r="I106"/>
      <c r="J106" s="14" t="s">
        <v>383</v>
      </c>
      <c r="K106" s="1" t="s">
        <v>79</v>
      </c>
      <c r="L106" s="14"/>
      <c r="M106"/>
      <c r="N106" s="43" t="s">
        <v>303</v>
      </c>
      <c r="O106" s="43" t="s">
        <v>303</v>
      </c>
      <c r="P106" s="43" t="s">
        <v>303</v>
      </c>
      <c r="Q106" s="52" t="s">
        <v>82</v>
      </c>
      <c r="R106" s="43" t="s">
        <v>109</v>
      </c>
      <c r="S106" s="43" t="s">
        <v>303</v>
      </c>
      <c r="T106" s="44"/>
      <c r="U106" s="44"/>
      <c r="V106" s="44"/>
      <c r="W106" s="44"/>
      <c r="X106" s="44"/>
    </row>
    <row r="107" spans="1:24" ht="23.25" customHeight="1">
      <c r="A107" s="9" t="s">
        <v>384</v>
      </c>
      <c r="B107" s="14" t="s">
        <v>385</v>
      </c>
      <c r="C107" s="76" t="s">
        <v>109</v>
      </c>
      <c r="D107" s="76" t="s">
        <v>18</v>
      </c>
      <c r="E107" s="72" t="s">
        <v>74</v>
      </c>
      <c r="F107" s="72">
        <v>1911</v>
      </c>
      <c r="G107" s="73">
        <v>150000</v>
      </c>
      <c r="H107" s="72" t="s">
        <v>382</v>
      </c>
      <c r="I107" s="14"/>
      <c r="J107" t="s">
        <v>386</v>
      </c>
      <c r="K107" s="72" t="s">
        <v>78</v>
      </c>
      <c r="L107"/>
      <c r="M107" s="72" t="s">
        <v>90</v>
      </c>
      <c r="N107" s="43" t="s">
        <v>303</v>
      </c>
      <c r="O107" s="43" t="s">
        <v>303</v>
      </c>
      <c r="P107" s="43" t="s">
        <v>303</v>
      </c>
      <c r="Q107" s="52" t="s">
        <v>82</v>
      </c>
      <c r="R107" s="43" t="s">
        <v>109</v>
      </c>
      <c r="S107" s="43" t="s">
        <v>303</v>
      </c>
      <c r="T107" s="44"/>
      <c r="U107" s="44"/>
      <c r="V107" s="44"/>
      <c r="W107" s="44"/>
      <c r="X107" s="44"/>
    </row>
    <row r="108" spans="1:24" s="23" customFormat="1" ht="12.75" customHeight="1">
      <c r="A108" s="77" t="s">
        <v>387</v>
      </c>
      <c r="B108" s="77" t="s">
        <v>387</v>
      </c>
      <c r="C108" s="77"/>
      <c r="D108" s="78"/>
      <c r="E108" s="79"/>
      <c r="F108" s="8"/>
      <c r="G108" s="80">
        <f>SUM(G7:G107)</f>
        <v>28206000</v>
      </c>
      <c r="H108" s="44"/>
      <c r="I108" s="44"/>
      <c r="J108" s="44"/>
      <c r="K108" s="44"/>
      <c r="L108" s="44"/>
      <c r="M108" s="44"/>
      <c r="N108" s="44"/>
      <c r="O108" s="44"/>
      <c r="P108" s="81"/>
      <c r="Q108" s="81"/>
      <c r="R108" s="81"/>
      <c r="S108" s="81"/>
      <c r="T108" s="81"/>
      <c r="U108" s="81"/>
      <c r="V108" s="81"/>
      <c r="W108" s="81"/>
      <c r="X108" s="81"/>
    </row>
    <row r="109" spans="1:24" ht="12.75" customHeight="1">
      <c r="A109" s="31" t="s">
        <v>388</v>
      </c>
      <c r="B109" s="31"/>
      <c r="C109" s="31"/>
      <c r="D109" s="31"/>
      <c r="E109" s="31"/>
      <c r="F109" s="31"/>
      <c r="G109" s="31"/>
      <c r="H109" s="31"/>
      <c r="I109" s="33"/>
      <c r="J109" s="33"/>
      <c r="K109" s="33"/>
      <c r="L109" s="33"/>
      <c r="M109" s="33"/>
      <c r="N109" s="33"/>
      <c r="O109" s="33"/>
      <c r="P109" s="34"/>
      <c r="Q109" s="34"/>
      <c r="R109" s="34"/>
      <c r="S109" s="34"/>
      <c r="T109" s="34"/>
      <c r="U109" s="34"/>
      <c r="V109" s="34"/>
      <c r="W109" s="34"/>
      <c r="X109" s="34"/>
    </row>
    <row r="110" spans="1:24" s="23" customFormat="1" ht="25.5">
      <c r="A110" s="9">
        <v>1</v>
      </c>
      <c r="B110" s="82" t="s">
        <v>26</v>
      </c>
      <c r="C110" s="83" t="s">
        <v>389</v>
      </c>
      <c r="D110" s="83" t="s">
        <v>74</v>
      </c>
      <c r="E110" s="83" t="s">
        <v>18</v>
      </c>
      <c r="F110" s="83">
        <v>1978</v>
      </c>
      <c r="G110" s="84">
        <v>600000</v>
      </c>
      <c r="H110" s="85" t="s">
        <v>390</v>
      </c>
      <c r="I110" s="86" t="s">
        <v>391</v>
      </c>
      <c r="J110" s="87" t="s">
        <v>392</v>
      </c>
      <c r="K110" s="47" t="s">
        <v>393</v>
      </c>
      <c r="L110" s="47" t="s">
        <v>394</v>
      </c>
      <c r="M110" s="47" t="s">
        <v>395</v>
      </c>
      <c r="N110" s="43" t="s">
        <v>396</v>
      </c>
      <c r="O110" s="43" t="s">
        <v>303</v>
      </c>
      <c r="P110" s="43" t="s">
        <v>303</v>
      </c>
      <c r="Q110" s="43" t="s">
        <v>396</v>
      </c>
      <c r="R110" s="43" t="s">
        <v>84</v>
      </c>
      <c r="S110" s="43" t="s">
        <v>303</v>
      </c>
      <c r="T110" s="88">
        <v>312</v>
      </c>
      <c r="U110" s="88">
        <v>4</v>
      </c>
      <c r="V110" s="12" t="s">
        <v>74</v>
      </c>
      <c r="W110" s="12" t="s">
        <v>74</v>
      </c>
      <c r="X110" s="12" t="s">
        <v>18</v>
      </c>
    </row>
    <row r="111" spans="1:24" s="45" customFormat="1" ht="12.75" customHeight="1">
      <c r="A111" s="8"/>
      <c r="B111" s="77" t="s">
        <v>387</v>
      </c>
      <c r="C111" s="77"/>
      <c r="D111" s="78"/>
      <c r="E111" s="89"/>
      <c r="F111" s="44"/>
      <c r="G111" s="80">
        <f>SUM(G110)</f>
        <v>600000</v>
      </c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</row>
    <row r="112" spans="1:24" ht="12.75" customHeight="1">
      <c r="A112" s="31" t="s">
        <v>397</v>
      </c>
      <c r="B112" s="31"/>
      <c r="C112" s="31"/>
      <c r="D112" s="31"/>
      <c r="E112" s="31"/>
      <c r="F112" s="31"/>
      <c r="G112" s="31"/>
      <c r="H112" s="31"/>
      <c r="I112" s="33"/>
      <c r="J112" s="33"/>
      <c r="K112" s="33"/>
      <c r="L112" s="33"/>
      <c r="M112" s="33"/>
      <c r="N112" s="33"/>
      <c r="O112" s="33"/>
      <c r="P112" s="34"/>
      <c r="Q112" s="34"/>
      <c r="R112" s="34"/>
      <c r="S112" s="34"/>
      <c r="T112" s="34"/>
      <c r="U112" s="34"/>
      <c r="V112" s="34"/>
      <c r="W112" s="34"/>
      <c r="X112" s="34"/>
    </row>
    <row r="113" spans="1:24" s="24" customFormat="1" ht="38.25">
      <c r="A113" s="69">
        <v>1</v>
      </c>
      <c r="B113" s="68" t="s">
        <v>398</v>
      </c>
      <c r="C113" s="69" t="s">
        <v>399</v>
      </c>
      <c r="D113" s="69" t="s">
        <v>74</v>
      </c>
      <c r="E113" s="69" t="s">
        <v>74</v>
      </c>
      <c r="F113" s="69">
        <v>1908</v>
      </c>
      <c r="G113" s="84">
        <v>1353000</v>
      </c>
      <c r="H113" s="90" t="s">
        <v>390</v>
      </c>
      <c r="I113" s="86" t="s">
        <v>400</v>
      </c>
      <c r="J113" s="87" t="s">
        <v>401</v>
      </c>
      <c r="K113" s="43" t="s">
        <v>78</v>
      </c>
      <c r="L113" s="43" t="s">
        <v>402</v>
      </c>
      <c r="M113" s="43" t="s">
        <v>403</v>
      </c>
      <c r="N113" s="43" t="s">
        <v>404</v>
      </c>
      <c r="O113" s="43" t="s">
        <v>303</v>
      </c>
      <c r="P113" s="43" t="s">
        <v>303</v>
      </c>
      <c r="Q113" s="43" t="s">
        <v>404</v>
      </c>
      <c r="R113" s="43" t="s">
        <v>109</v>
      </c>
      <c r="S113" s="43" t="s">
        <v>82</v>
      </c>
      <c r="T113" s="91">
        <v>480</v>
      </c>
      <c r="U113" s="88">
        <v>3</v>
      </c>
      <c r="V113" s="88" t="s">
        <v>74</v>
      </c>
      <c r="W113" s="12" t="s">
        <v>74</v>
      </c>
      <c r="X113" s="88" t="s">
        <v>18</v>
      </c>
    </row>
    <row r="114" spans="1:24" s="24" customFormat="1" ht="44.25" customHeight="1">
      <c r="A114" s="36">
        <v>2</v>
      </c>
      <c r="B114" s="7" t="s">
        <v>218</v>
      </c>
      <c r="C114" s="36" t="s">
        <v>219</v>
      </c>
      <c r="D114" s="36" t="s">
        <v>74</v>
      </c>
      <c r="E114" s="36" t="s">
        <v>18</v>
      </c>
      <c r="F114" s="36">
        <v>1946</v>
      </c>
      <c r="G114" s="92">
        <v>122000</v>
      </c>
      <c r="H114" s="90" t="s">
        <v>390</v>
      </c>
      <c r="I114" s="93" t="s">
        <v>110</v>
      </c>
      <c r="J114" s="87" t="s">
        <v>401</v>
      </c>
      <c r="K114" s="47" t="s">
        <v>78</v>
      </c>
      <c r="L114" s="47" t="s">
        <v>84</v>
      </c>
      <c r="M114" s="43" t="s">
        <v>403</v>
      </c>
      <c r="N114" s="47" t="s">
        <v>303</v>
      </c>
      <c r="O114" s="47" t="s">
        <v>109</v>
      </c>
      <c r="P114" s="47" t="s">
        <v>109</v>
      </c>
      <c r="Q114" s="47" t="s">
        <v>396</v>
      </c>
      <c r="R114" s="43" t="s">
        <v>109</v>
      </c>
      <c r="S114" s="47" t="s">
        <v>109</v>
      </c>
      <c r="T114" s="94">
        <v>30</v>
      </c>
      <c r="U114" s="12">
        <v>1</v>
      </c>
      <c r="V114" s="12" t="s">
        <v>18</v>
      </c>
      <c r="W114" s="12" t="s">
        <v>74</v>
      </c>
      <c r="X114" s="12" t="s">
        <v>18</v>
      </c>
    </row>
    <row r="115" spans="1:24" s="23" customFormat="1" ht="14.25" customHeight="1">
      <c r="A115" s="77" t="s">
        <v>405</v>
      </c>
      <c r="B115" s="77"/>
      <c r="C115" s="77"/>
      <c r="D115" s="78"/>
      <c r="E115" s="79"/>
      <c r="F115" s="8"/>
      <c r="G115" s="80">
        <f>SUM(G113:G114)</f>
        <v>1475000</v>
      </c>
      <c r="H115" s="44"/>
      <c r="I115" s="44"/>
      <c r="J115" s="44"/>
      <c r="K115" s="44"/>
      <c r="L115" s="44"/>
      <c r="M115" s="44"/>
      <c r="N115" s="44"/>
      <c r="O115" s="44"/>
      <c r="P115" s="81"/>
      <c r="Q115" s="81"/>
      <c r="R115" s="81"/>
      <c r="S115" s="81"/>
      <c r="T115" s="81"/>
      <c r="U115" s="81"/>
      <c r="V115" s="81"/>
      <c r="W115" s="81"/>
      <c r="X115" s="81"/>
    </row>
    <row r="116" spans="1:24" s="23" customFormat="1" ht="14.25" customHeight="1">
      <c r="A116" s="95" t="s">
        <v>406</v>
      </c>
      <c r="B116" s="95"/>
      <c r="C116" s="95"/>
      <c r="D116" s="95"/>
      <c r="E116" s="95"/>
      <c r="F116" s="95"/>
      <c r="G116" s="95"/>
      <c r="H116" s="95"/>
      <c r="I116" s="33"/>
      <c r="J116" s="33"/>
      <c r="K116" s="33"/>
      <c r="L116" s="33"/>
      <c r="M116" s="33"/>
      <c r="N116" s="33"/>
      <c r="O116" s="33"/>
      <c r="P116" s="34"/>
      <c r="Q116" s="34"/>
      <c r="R116" s="34"/>
      <c r="S116" s="34"/>
      <c r="T116" s="34"/>
      <c r="U116" s="34"/>
      <c r="V116" s="34"/>
      <c r="W116" s="34"/>
      <c r="X116" s="34"/>
    </row>
    <row r="117" spans="1:24" s="24" customFormat="1" ht="25.5">
      <c r="A117" s="83">
        <v>1</v>
      </c>
      <c r="B117" s="82" t="s">
        <v>407</v>
      </c>
      <c r="C117" s="83" t="s">
        <v>361</v>
      </c>
      <c r="D117" s="83" t="s">
        <v>74</v>
      </c>
      <c r="E117" s="83" t="s">
        <v>18</v>
      </c>
      <c r="F117" s="83">
        <v>1999</v>
      </c>
      <c r="G117" s="96">
        <v>1135604</v>
      </c>
      <c r="H117" s="85" t="s">
        <v>408</v>
      </c>
      <c r="I117" s="86" t="s">
        <v>409</v>
      </c>
      <c r="J117" s="87" t="s">
        <v>410</v>
      </c>
      <c r="K117" s="97" t="s">
        <v>411</v>
      </c>
      <c r="L117" s="97" t="s">
        <v>412</v>
      </c>
      <c r="M117" s="97" t="s">
        <v>413</v>
      </c>
      <c r="N117" s="97" t="s">
        <v>414</v>
      </c>
      <c r="O117" s="97" t="s">
        <v>414</v>
      </c>
      <c r="P117" s="97" t="s">
        <v>414</v>
      </c>
      <c r="Q117" s="97" t="s">
        <v>414</v>
      </c>
      <c r="R117" s="97" t="s">
        <v>415</v>
      </c>
      <c r="S117" s="97" t="s">
        <v>414</v>
      </c>
      <c r="T117" s="98"/>
      <c r="U117" s="98"/>
      <c r="V117" s="98"/>
      <c r="W117" s="98"/>
      <c r="X117" s="98"/>
    </row>
    <row r="118" spans="1:24" s="24" customFormat="1" ht="38.25">
      <c r="A118" s="9">
        <v>2</v>
      </c>
      <c r="B118" s="8" t="s">
        <v>416</v>
      </c>
      <c r="C118" s="83" t="s">
        <v>361</v>
      </c>
      <c r="D118" s="9" t="s">
        <v>74</v>
      </c>
      <c r="E118" s="9" t="s">
        <v>18</v>
      </c>
      <c r="F118" s="9" t="s">
        <v>417</v>
      </c>
      <c r="G118" s="99">
        <v>630000</v>
      </c>
      <c r="H118" s="100" t="s">
        <v>390</v>
      </c>
      <c r="I118" s="93" t="s">
        <v>418</v>
      </c>
      <c r="J118" s="87" t="s">
        <v>410</v>
      </c>
      <c r="K118" s="101" t="s">
        <v>419</v>
      </c>
      <c r="L118" s="101" t="s">
        <v>199</v>
      </c>
      <c r="M118" s="101" t="s">
        <v>420</v>
      </c>
      <c r="N118" s="101" t="s">
        <v>421</v>
      </c>
      <c r="O118" s="101" t="s">
        <v>414</v>
      </c>
      <c r="P118" s="101" t="s">
        <v>414</v>
      </c>
      <c r="Q118" s="101" t="s">
        <v>414</v>
      </c>
      <c r="R118" s="101" t="s">
        <v>415</v>
      </c>
      <c r="S118" s="101" t="s">
        <v>414</v>
      </c>
      <c r="T118" s="98"/>
      <c r="U118" s="98"/>
      <c r="V118" s="98"/>
      <c r="W118" s="98"/>
      <c r="X118" s="98"/>
    </row>
    <row r="119" spans="1:24" s="45" customFormat="1" ht="12.75" customHeight="1">
      <c r="A119" s="102" t="s">
        <v>405</v>
      </c>
      <c r="B119" s="102"/>
      <c r="C119" s="102"/>
      <c r="D119" s="103"/>
      <c r="E119" s="104"/>
      <c r="F119" s="105"/>
      <c r="G119" s="80">
        <f>SUM(G117:G118)</f>
        <v>1765604</v>
      </c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</row>
    <row r="120" spans="1:24" s="45" customFormat="1" ht="12.75" customHeight="1">
      <c r="A120" s="31" t="s">
        <v>422</v>
      </c>
      <c r="B120" s="31"/>
      <c r="C120" s="31"/>
      <c r="D120" s="31"/>
      <c r="E120" s="31"/>
      <c r="F120" s="31"/>
      <c r="G120" s="31"/>
      <c r="H120" s="31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</row>
    <row r="121" spans="1:24" s="24" customFormat="1" ht="51">
      <c r="A121" s="106">
        <v>1</v>
      </c>
      <c r="B121" s="82" t="s">
        <v>423</v>
      </c>
      <c r="C121" s="83" t="s">
        <v>361</v>
      </c>
      <c r="D121" s="9" t="s">
        <v>74</v>
      </c>
      <c r="E121" s="9" t="s">
        <v>18</v>
      </c>
      <c r="F121" s="83" t="s">
        <v>424</v>
      </c>
      <c r="G121" s="99">
        <v>11126000</v>
      </c>
      <c r="H121" s="100" t="s">
        <v>390</v>
      </c>
      <c r="I121" s="107" t="s">
        <v>425</v>
      </c>
      <c r="J121" s="8" t="s">
        <v>426</v>
      </c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  <c r="W121" s="98"/>
      <c r="X121" s="98"/>
    </row>
    <row r="122" spans="1:24" s="45" customFormat="1" ht="13.5" customHeight="1">
      <c r="A122" s="8"/>
      <c r="B122" s="77" t="s">
        <v>387</v>
      </c>
      <c r="C122" s="77"/>
      <c r="D122" s="78"/>
      <c r="E122" s="79"/>
      <c r="F122" s="8"/>
      <c r="G122" s="80">
        <f>SUM(G121)</f>
        <v>11126000</v>
      </c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</row>
    <row r="123" spans="1:15" s="23" customFormat="1" ht="28.5" customHeight="1">
      <c r="A123" s="24"/>
      <c r="B123" s="108"/>
      <c r="E123" s="109" t="s">
        <v>427</v>
      </c>
      <c r="F123" s="109"/>
      <c r="G123" s="110">
        <f>G122+G115+G111+G119+G108</f>
        <v>43172604</v>
      </c>
      <c r="H123" s="24"/>
      <c r="I123" s="24"/>
      <c r="J123" s="45"/>
      <c r="K123" s="45"/>
      <c r="L123" s="45"/>
      <c r="M123" s="45"/>
      <c r="N123" s="45"/>
      <c r="O123" s="45"/>
    </row>
  </sheetData>
  <sheetProtection selectLockedCells="1" selectUnlockedCells="1"/>
  <mergeCells count="28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M4"/>
    <mergeCell ref="N4:S4"/>
    <mergeCell ref="T4:T5"/>
    <mergeCell ref="U4:U5"/>
    <mergeCell ref="V4:V5"/>
    <mergeCell ref="W4:W5"/>
    <mergeCell ref="X4:X5"/>
    <mergeCell ref="A6:E6"/>
    <mergeCell ref="A108:C108"/>
    <mergeCell ref="A109:G109"/>
    <mergeCell ref="B111:C111"/>
    <mergeCell ref="A112:G112"/>
    <mergeCell ref="A115:C115"/>
    <mergeCell ref="A116:G116"/>
    <mergeCell ref="A119:C119"/>
    <mergeCell ref="A120:G120"/>
    <mergeCell ref="B122:C122"/>
    <mergeCell ref="E123:F123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scale="80"/>
  <headerFooter alignWithMargins="0">
    <oddFooter>&amp;CStrona &amp;P z &amp;N</oddFooter>
  </headerFooter>
  <rowBreaks count="2" manualBreakCount="2">
    <brk id="109" max="255" man="1"/>
    <brk id="11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177"/>
  <sheetViews>
    <sheetView zoomScale="110" zoomScaleNormal="110" zoomScaleSheetLayoutView="75" workbookViewId="0" topLeftCell="A166">
      <selection activeCell="D175" sqref="D175"/>
    </sheetView>
  </sheetViews>
  <sheetFormatPr defaultColWidth="9.140625" defaultRowHeight="12.75"/>
  <cols>
    <col min="1" max="1" width="5.57421875" style="24" customWidth="1"/>
    <col min="2" max="2" width="47.57421875" style="111" customWidth="1"/>
    <col min="3" max="3" width="15.421875" style="25" customWidth="1"/>
    <col min="4" max="4" width="18.421875" style="26" customWidth="1"/>
    <col min="5" max="5" width="12.140625" style="0" customWidth="1"/>
    <col min="6" max="6" width="11.140625" style="0" customWidth="1"/>
  </cols>
  <sheetData>
    <row r="1" spans="1:4" ht="12.75">
      <c r="A1" s="2" t="s">
        <v>428</v>
      </c>
      <c r="D1" s="112"/>
    </row>
    <row r="3" spans="1:4" ht="12.75" customHeight="1">
      <c r="A3" s="113" t="s">
        <v>70</v>
      </c>
      <c r="B3" s="113"/>
      <c r="C3" s="113"/>
      <c r="D3" s="113"/>
    </row>
    <row r="4" spans="1:4" ht="12.75" customHeight="1">
      <c r="A4" s="114" t="s">
        <v>429</v>
      </c>
      <c r="B4" s="114"/>
      <c r="C4" s="114"/>
      <c r="D4" s="114"/>
    </row>
    <row r="5" spans="1:4" ht="25.5">
      <c r="A5" s="77" t="s">
        <v>430</v>
      </c>
      <c r="B5" s="77" t="s">
        <v>431</v>
      </c>
      <c r="C5" s="77" t="s">
        <v>432</v>
      </c>
      <c r="D5" s="115" t="s">
        <v>433</v>
      </c>
    </row>
    <row r="6" spans="1:4" ht="17.25" customHeight="1">
      <c r="A6" s="116">
        <v>1</v>
      </c>
      <c r="B6" s="117" t="s">
        <v>434</v>
      </c>
      <c r="C6" s="118">
        <v>2011</v>
      </c>
      <c r="D6" s="119">
        <v>2376</v>
      </c>
    </row>
    <row r="7" spans="1:4" ht="17.25" customHeight="1">
      <c r="A7" s="72">
        <v>2</v>
      </c>
      <c r="B7" s="117" t="s">
        <v>435</v>
      </c>
      <c r="C7" s="118">
        <v>2013</v>
      </c>
      <c r="D7" s="119">
        <v>900</v>
      </c>
    </row>
    <row r="8" spans="1:4" ht="17.25" customHeight="1">
      <c r="A8" s="72">
        <v>3</v>
      </c>
      <c r="B8" s="117" t="s">
        <v>435</v>
      </c>
      <c r="C8" s="118">
        <v>2013</v>
      </c>
      <c r="D8" s="119">
        <v>900</v>
      </c>
    </row>
    <row r="9" spans="1:4" ht="17.25" customHeight="1">
      <c r="A9" s="72">
        <v>4</v>
      </c>
      <c r="B9" s="117" t="s">
        <v>435</v>
      </c>
      <c r="C9" s="118">
        <v>2013</v>
      </c>
      <c r="D9" s="119">
        <v>900</v>
      </c>
    </row>
    <row r="10" spans="1:4" ht="17.25" customHeight="1">
      <c r="A10" s="116">
        <v>5</v>
      </c>
      <c r="B10" s="117" t="s">
        <v>436</v>
      </c>
      <c r="C10" s="118">
        <v>2013</v>
      </c>
      <c r="D10" s="119">
        <v>800</v>
      </c>
    </row>
    <row r="11" spans="1:4" ht="17.25" customHeight="1">
      <c r="A11" s="116">
        <v>6</v>
      </c>
      <c r="B11" s="117" t="s">
        <v>437</v>
      </c>
      <c r="C11" s="118">
        <v>2016</v>
      </c>
      <c r="D11" s="119">
        <v>659</v>
      </c>
    </row>
    <row r="12" spans="1:4" ht="17.25" customHeight="1">
      <c r="A12" s="116">
        <v>7</v>
      </c>
      <c r="B12" s="117" t="s">
        <v>438</v>
      </c>
      <c r="C12" s="118">
        <v>2014</v>
      </c>
      <c r="D12" s="119">
        <v>600</v>
      </c>
    </row>
    <row r="13" spans="1:4" ht="17.25" customHeight="1">
      <c r="A13" s="116">
        <v>8</v>
      </c>
      <c r="B13" s="117" t="s">
        <v>439</v>
      </c>
      <c r="C13" s="118">
        <v>2011</v>
      </c>
      <c r="D13" s="119">
        <v>498</v>
      </c>
    </row>
    <row r="14" spans="1:4" ht="17.25" customHeight="1">
      <c r="A14" s="116">
        <v>9</v>
      </c>
      <c r="B14" s="117" t="s">
        <v>440</v>
      </c>
      <c r="C14" s="118">
        <v>2011</v>
      </c>
      <c r="D14" s="119">
        <v>3500</v>
      </c>
    </row>
    <row r="15" spans="1:4" ht="17.25" customHeight="1">
      <c r="A15" s="116">
        <v>10</v>
      </c>
      <c r="B15" s="117" t="s">
        <v>441</v>
      </c>
      <c r="C15" s="118">
        <v>2011</v>
      </c>
      <c r="D15" s="119">
        <v>2500</v>
      </c>
    </row>
    <row r="16" spans="1:4" ht="17.25" customHeight="1">
      <c r="A16" s="116">
        <v>11</v>
      </c>
      <c r="B16" s="117" t="s">
        <v>434</v>
      </c>
      <c r="C16" s="118">
        <v>2011</v>
      </c>
      <c r="D16" s="119">
        <v>2500</v>
      </c>
    </row>
    <row r="17" spans="1:4" ht="17.25" customHeight="1">
      <c r="A17" s="116">
        <v>12</v>
      </c>
      <c r="B17" s="117" t="s">
        <v>442</v>
      </c>
      <c r="C17" s="118">
        <v>2012</v>
      </c>
      <c r="D17" s="119">
        <v>17000</v>
      </c>
    </row>
    <row r="18" spans="1:4" ht="17.25" customHeight="1">
      <c r="A18" s="116">
        <v>13</v>
      </c>
      <c r="B18" s="117" t="s">
        <v>443</v>
      </c>
      <c r="C18" s="118">
        <v>2012</v>
      </c>
      <c r="D18" s="119">
        <v>5200</v>
      </c>
    </row>
    <row r="19" spans="1:4" ht="17.25" customHeight="1">
      <c r="A19" s="116">
        <v>14</v>
      </c>
      <c r="B19" s="117" t="s">
        <v>444</v>
      </c>
      <c r="C19" s="118">
        <v>2011</v>
      </c>
      <c r="D19" s="119">
        <v>5000</v>
      </c>
    </row>
    <row r="20" spans="1:4" ht="17.25" customHeight="1">
      <c r="A20" s="116">
        <v>15</v>
      </c>
      <c r="B20" s="117" t="s">
        <v>434</v>
      </c>
      <c r="C20" s="118">
        <v>2013</v>
      </c>
      <c r="D20" s="119">
        <v>2000</v>
      </c>
    </row>
    <row r="21" spans="1:4" ht="17.25" customHeight="1">
      <c r="A21" s="116">
        <v>16</v>
      </c>
      <c r="B21" s="117" t="s">
        <v>445</v>
      </c>
      <c r="C21" s="118">
        <v>2012</v>
      </c>
      <c r="D21" s="119">
        <v>450</v>
      </c>
    </row>
    <row r="22" spans="1:4" s="45" customFormat="1" ht="18" customHeight="1">
      <c r="A22" s="116">
        <v>17</v>
      </c>
      <c r="B22" s="117" t="s">
        <v>446</v>
      </c>
      <c r="C22" s="118">
        <v>2012</v>
      </c>
      <c r="D22" s="119">
        <v>800</v>
      </c>
    </row>
    <row r="23" spans="1:4" s="45" customFormat="1" ht="18" customHeight="1">
      <c r="A23" s="116">
        <v>18</v>
      </c>
      <c r="B23" s="117" t="s">
        <v>446</v>
      </c>
      <c r="C23" s="118">
        <v>2013</v>
      </c>
      <c r="D23" s="119">
        <v>800</v>
      </c>
    </row>
    <row r="24" spans="1:4" s="45" customFormat="1" ht="18" customHeight="1">
      <c r="A24" s="116">
        <v>19</v>
      </c>
      <c r="B24" s="8" t="s">
        <v>447</v>
      </c>
      <c r="C24" s="9">
        <v>2014</v>
      </c>
      <c r="D24" s="120">
        <v>1700</v>
      </c>
    </row>
    <row r="25" spans="1:4" s="45" customFormat="1" ht="18" customHeight="1">
      <c r="A25" s="116">
        <v>20</v>
      </c>
      <c r="B25" s="8" t="s">
        <v>434</v>
      </c>
      <c r="C25" s="36">
        <v>2014</v>
      </c>
      <c r="D25" s="120">
        <v>2400</v>
      </c>
    </row>
    <row r="26" spans="1:4" s="45" customFormat="1" ht="18" customHeight="1">
      <c r="A26" s="116">
        <v>21</v>
      </c>
      <c r="B26" s="121" t="s">
        <v>446</v>
      </c>
      <c r="C26" s="9">
        <v>2014</v>
      </c>
      <c r="D26" s="122">
        <v>1100</v>
      </c>
    </row>
    <row r="27" spans="1:4" s="45" customFormat="1" ht="18" customHeight="1">
      <c r="A27" s="116">
        <v>22</v>
      </c>
      <c r="B27" s="121" t="s">
        <v>434</v>
      </c>
      <c r="C27" s="9">
        <v>2011</v>
      </c>
      <c r="D27" s="122">
        <v>2376</v>
      </c>
    </row>
    <row r="28" spans="1:4" s="45" customFormat="1" ht="18" customHeight="1">
      <c r="A28" s="6">
        <v>23</v>
      </c>
      <c r="B28" s="123" t="s">
        <v>448</v>
      </c>
      <c r="C28" s="124">
        <v>2014</v>
      </c>
      <c r="D28" s="125">
        <v>540</v>
      </c>
    </row>
    <row r="29" spans="1:4" s="45" customFormat="1" ht="18" customHeight="1">
      <c r="A29" s="9">
        <v>24</v>
      </c>
      <c r="B29" s="82" t="s">
        <v>449</v>
      </c>
      <c r="C29" s="83">
        <v>2016</v>
      </c>
      <c r="D29" s="126">
        <v>967</v>
      </c>
    </row>
    <row r="30" spans="1:4" s="45" customFormat="1" ht="18" customHeight="1">
      <c r="A30" s="9">
        <v>25</v>
      </c>
      <c r="B30" s="8" t="s">
        <v>450</v>
      </c>
      <c r="C30" s="9">
        <v>2016</v>
      </c>
      <c r="D30" s="126">
        <v>558</v>
      </c>
    </row>
    <row r="31" spans="1:4" s="45" customFormat="1" ht="18" customHeight="1">
      <c r="A31" s="9">
        <v>26</v>
      </c>
      <c r="B31" s="8" t="s">
        <v>451</v>
      </c>
      <c r="C31" s="9">
        <v>2016</v>
      </c>
      <c r="D31" s="126">
        <v>428</v>
      </c>
    </row>
    <row r="32" spans="1:4" s="45" customFormat="1" ht="18" customHeight="1">
      <c r="A32" s="9">
        <v>27</v>
      </c>
      <c r="B32" s="8" t="s">
        <v>451</v>
      </c>
      <c r="C32" s="9">
        <v>2016</v>
      </c>
      <c r="D32" s="126">
        <v>428</v>
      </c>
    </row>
    <row r="33" spans="1:4" s="45" customFormat="1" ht="18" customHeight="1">
      <c r="A33" s="9">
        <v>28</v>
      </c>
      <c r="B33" s="8" t="s">
        <v>452</v>
      </c>
      <c r="C33" s="9">
        <v>2016</v>
      </c>
      <c r="D33" s="126">
        <v>300</v>
      </c>
    </row>
    <row r="34" spans="1:4" s="45" customFormat="1" ht="18" customHeight="1">
      <c r="A34" s="9">
        <v>29</v>
      </c>
      <c r="B34" s="8" t="s">
        <v>452</v>
      </c>
      <c r="C34" s="9">
        <v>2016</v>
      </c>
      <c r="D34" s="126">
        <v>300</v>
      </c>
    </row>
    <row r="35" spans="1:4" s="45" customFormat="1" ht="18" customHeight="1">
      <c r="A35" s="9">
        <v>30</v>
      </c>
      <c r="B35" s="8" t="s">
        <v>453</v>
      </c>
      <c r="C35" s="9">
        <v>2013</v>
      </c>
      <c r="D35" s="126">
        <v>1000</v>
      </c>
    </row>
    <row r="36" spans="1:4" s="45" customFormat="1" ht="12.75">
      <c r="A36" s="9"/>
      <c r="B36" s="127" t="s">
        <v>387</v>
      </c>
      <c r="C36" s="9"/>
      <c r="D36" s="128">
        <f>SUM(D6:D27)</f>
        <v>54959</v>
      </c>
    </row>
    <row r="37" spans="1:4" s="45" customFormat="1" ht="12.75" customHeight="1">
      <c r="A37" s="114" t="s">
        <v>454</v>
      </c>
      <c r="B37" s="114"/>
      <c r="C37" s="114"/>
      <c r="D37" s="114"/>
    </row>
    <row r="38" spans="1:4" s="45" customFormat="1" ht="25.5">
      <c r="A38" s="77" t="s">
        <v>430</v>
      </c>
      <c r="B38" s="77" t="s">
        <v>431</v>
      </c>
      <c r="C38" s="77" t="s">
        <v>432</v>
      </c>
      <c r="D38" s="115" t="s">
        <v>433</v>
      </c>
    </row>
    <row r="39" spans="1:4" s="45" customFormat="1" ht="14.25" customHeight="1">
      <c r="A39" s="116">
        <v>1</v>
      </c>
      <c r="B39" s="8" t="s">
        <v>455</v>
      </c>
      <c r="C39" s="9">
        <v>2014</v>
      </c>
      <c r="D39" s="129">
        <v>2999</v>
      </c>
    </row>
    <row r="40" spans="1:4" ht="14.25" customHeight="1">
      <c r="A40" s="116">
        <v>2</v>
      </c>
      <c r="B40" s="8" t="s">
        <v>456</v>
      </c>
      <c r="C40" s="9">
        <v>2013</v>
      </c>
      <c r="D40" s="129">
        <v>1770</v>
      </c>
    </row>
    <row r="41" spans="1:4" ht="14.25" customHeight="1">
      <c r="A41" s="116">
        <v>3</v>
      </c>
      <c r="B41" s="8" t="s">
        <v>456</v>
      </c>
      <c r="C41" s="9">
        <v>2013</v>
      </c>
      <c r="D41" s="129">
        <v>1500</v>
      </c>
    </row>
    <row r="42" spans="1:4" ht="14.25" customHeight="1">
      <c r="A42" s="116">
        <v>4</v>
      </c>
      <c r="B42" s="8" t="s">
        <v>457</v>
      </c>
      <c r="C42" s="9">
        <v>2014</v>
      </c>
      <c r="D42" s="129">
        <v>3499</v>
      </c>
    </row>
    <row r="43" spans="1:4" ht="14.25" customHeight="1">
      <c r="A43" s="116">
        <v>5</v>
      </c>
      <c r="B43" s="8" t="s">
        <v>458</v>
      </c>
      <c r="C43" s="9">
        <v>2014</v>
      </c>
      <c r="D43" s="129">
        <v>447</v>
      </c>
    </row>
    <row r="44" spans="1:4" ht="14.25" customHeight="1">
      <c r="A44" s="116">
        <v>6</v>
      </c>
      <c r="B44" s="8" t="s">
        <v>459</v>
      </c>
      <c r="C44" s="9">
        <v>2014</v>
      </c>
      <c r="D44" s="129">
        <v>2600</v>
      </c>
    </row>
    <row r="45" spans="1:4" ht="14.25" customHeight="1">
      <c r="A45" s="116">
        <v>7</v>
      </c>
      <c r="B45" s="130" t="s">
        <v>460</v>
      </c>
      <c r="C45" s="12">
        <v>2012</v>
      </c>
      <c r="D45" s="131">
        <v>1699</v>
      </c>
    </row>
    <row r="46" spans="1:4" ht="14.25" customHeight="1">
      <c r="A46" s="116">
        <v>8</v>
      </c>
      <c r="B46" s="121" t="s">
        <v>461</v>
      </c>
      <c r="C46" s="9">
        <v>2014</v>
      </c>
      <c r="D46" s="129">
        <v>2000</v>
      </c>
    </row>
    <row r="47" spans="1:4" ht="14.25" customHeight="1">
      <c r="A47" s="116">
        <v>9</v>
      </c>
      <c r="B47" s="8" t="s">
        <v>462</v>
      </c>
      <c r="C47" s="9">
        <v>2014</v>
      </c>
      <c r="D47" s="129">
        <v>999</v>
      </c>
    </row>
    <row r="48" spans="1:4" ht="14.25" customHeight="1">
      <c r="A48" s="116">
        <v>10</v>
      </c>
      <c r="B48" s="8" t="s">
        <v>463</v>
      </c>
      <c r="C48" s="9">
        <v>2014</v>
      </c>
      <c r="D48" s="129">
        <v>999</v>
      </c>
    </row>
    <row r="49" spans="1:4" s="45" customFormat="1" ht="12.75">
      <c r="A49" s="9"/>
      <c r="B49" s="127" t="s">
        <v>387</v>
      </c>
      <c r="C49" s="9"/>
      <c r="D49" s="128">
        <f>SUM(D39:D48)</f>
        <v>18512</v>
      </c>
    </row>
    <row r="50" spans="1:4" s="45" customFormat="1" ht="12.75" customHeight="1">
      <c r="A50" s="114" t="s">
        <v>464</v>
      </c>
      <c r="B50" s="114"/>
      <c r="C50" s="114"/>
      <c r="D50" s="114"/>
    </row>
    <row r="51" spans="1:4" s="45" customFormat="1" ht="25.5">
      <c r="A51" s="77" t="s">
        <v>430</v>
      </c>
      <c r="B51" s="77" t="s">
        <v>431</v>
      </c>
      <c r="C51" s="77" t="s">
        <v>432</v>
      </c>
      <c r="D51" s="115" t="s">
        <v>433</v>
      </c>
    </row>
    <row r="52" spans="1:4" s="45" customFormat="1" ht="12.75">
      <c r="A52" s="116">
        <v>1</v>
      </c>
      <c r="B52" s="8" t="s">
        <v>465</v>
      </c>
      <c r="C52" s="9">
        <v>2011</v>
      </c>
      <c r="D52" s="132">
        <v>1500</v>
      </c>
    </row>
    <row r="53" spans="1:4" s="45" customFormat="1" ht="12.75">
      <c r="A53" s="116">
        <v>2</v>
      </c>
      <c r="B53" s="8" t="s">
        <v>466</v>
      </c>
      <c r="C53" s="9">
        <v>2013</v>
      </c>
      <c r="D53" s="132">
        <v>1433.26</v>
      </c>
    </row>
    <row r="54" spans="1:4" s="45" customFormat="1" ht="12.75">
      <c r="A54" s="9"/>
      <c r="B54" s="127" t="s">
        <v>387</v>
      </c>
      <c r="C54" s="9"/>
      <c r="D54" s="128">
        <f>SUM(D52:D53)</f>
        <v>2933.26</v>
      </c>
    </row>
    <row r="55" spans="1:4" s="45" customFormat="1" ht="12.75">
      <c r="A55" s="111"/>
      <c r="B55" s="111"/>
      <c r="C55" s="133"/>
      <c r="D55" s="134"/>
    </row>
    <row r="56" spans="1:4" s="45" customFormat="1" ht="12.75">
      <c r="A56" s="111"/>
      <c r="B56" s="111"/>
      <c r="C56" s="133"/>
      <c r="D56" s="134"/>
    </row>
    <row r="57" spans="1:4" ht="13.5" customHeight="1">
      <c r="A57" s="113" t="s">
        <v>467</v>
      </c>
      <c r="B57" s="113"/>
      <c r="C57" s="113"/>
      <c r="D57" s="113"/>
    </row>
    <row r="58" spans="1:4" ht="12.75" customHeight="1">
      <c r="A58" s="114" t="s">
        <v>429</v>
      </c>
      <c r="B58" s="114"/>
      <c r="C58" s="114"/>
      <c r="D58" s="114"/>
    </row>
    <row r="59" spans="1:4" ht="25.5">
      <c r="A59" s="77" t="s">
        <v>430</v>
      </c>
      <c r="B59" s="77" t="s">
        <v>431</v>
      </c>
      <c r="C59" s="77" t="s">
        <v>432</v>
      </c>
      <c r="D59" s="115" t="s">
        <v>433</v>
      </c>
    </row>
    <row r="60" spans="1:4" s="45" customFormat="1" ht="12.75">
      <c r="A60" s="9" t="s">
        <v>71</v>
      </c>
      <c r="B60" s="121" t="s">
        <v>468</v>
      </c>
      <c r="C60" s="9">
        <v>2015</v>
      </c>
      <c r="D60" s="126">
        <v>5380</v>
      </c>
    </row>
    <row r="61" spans="1:4" s="45" customFormat="1" ht="12.75">
      <c r="A61" s="9" t="s">
        <v>85</v>
      </c>
      <c r="B61" s="121" t="s">
        <v>469</v>
      </c>
      <c r="C61" s="9">
        <v>2015</v>
      </c>
      <c r="D61" s="126">
        <v>3580.75</v>
      </c>
    </row>
    <row r="62" spans="1:4" s="45" customFormat="1" ht="15.75" customHeight="1">
      <c r="A62" s="9" t="s">
        <v>91</v>
      </c>
      <c r="B62" s="121" t="s">
        <v>469</v>
      </c>
      <c r="C62" s="9">
        <v>2015</v>
      </c>
      <c r="D62" s="126">
        <v>3580.75</v>
      </c>
    </row>
    <row r="63" spans="1:4" ht="15.75" customHeight="1">
      <c r="A63" s="9" t="s">
        <v>94</v>
      </c>
      <c r="B63" s="121" t="s">
        <v>469</v>
      </c>
      <c r="C63" s="9">
        <v>2015</v>
      </c>
      <c r="D63" s="126">
        <v>3580.75</v>
      </c>
    </row>
    <row r="64" spans="1:4" s="45" customFormat="1" ht="12.75">
      <c r="A64" s="9" t="s">
        <v>97</v>
      </c>
      <c r="B64" s="121" t="s">
        <v>469</v>
      </c>
      <c r="C64" s="9">
        <v>2015</v>
      </c>
      <c r="D64" s="126">
        <v>3580.75</v>
      </c>
    </row>
    <row r="65" spans="1:4" s="45" customFormat="1" ht="12.75">
      <c r="A65" s="9" t="s">
        <v>102</v>
      </c>
      <c r="B65" s="121" t="s">
        <v>469</v>
      </c>
      <c r="C65" s="9">
        <v>2015</v>
      </c>
      <c r="D65" s="126">
        <v>3580.75</v>
      </c>
    </row>
    <row r="66" spans="1:4" s="45" customFormat="1" ht="12.75">
      <c r="A66" s="9" t="s">
        <v>107</v>
      </c>
      <c r="B66" s="121" t="s">
        <v>469</v>
      </c>
      <c r="C66" s="9">
        <v>2015</v>
      </c>
      <c r="D66" s="126">
        <v>3580.75</v>
      </c>
    </row>
    <row r="67" spans="1:4" s="45" customFormat="1" ht="12.75">
      <c r="A67" s="9" t="s">
        <v>113</v>
      </c>
      <c r="B67" s="121" t="s">
        <v>469</v>
      </c>
      <c r="C67" s="9">
        <v>2015</v>
      </c>
      <c r="D67" s="119">
        <v>3538.91</v>
      </c>
    </row>
    <row r="68" spans="1:4" s="45" customFormat="1" ht="12.75">
      <c r="A68" s="9" t="s">
        <v>115</v>
      </c>
      <c r="B68" s="121" t="s">
        <v>469</v>
      </c>
      <c r="C68" s="9">
        <v>2015</v>
      </c>
      <c r="D68" s="119">
        <v>3538.91</v>
      </c>
    </row>
    <row r="69" spans="1:4" s="45" customFormat="1" ht="12.75">
      <c r="A69" s="9"/>
      <c r="B69" s="127" t="s">
        <v>387</v>
      </c>
      <c r="C69" s="9"/>
      <c r="D69" s="128">
        <f>SUM(D60:D68)</f>
        <v>33942.32</v>
      </c>
    </row>
    <row r="70" spans="1:4" s="45" customFormat="1" ht="12.75">
      <c r="A70" s="111"/>
      <c r="B70" s="111"/>
      <c r="C70" s="133"/>
      <c r="D70" s="134"/>
    </row>
    <row r="71" spans="1:4" s="45" customFormat="1" ht="12.75">
      <c r="A71" s="111"/>
      <c r="B71" s="111"/>
      <c r="C71" s="133"/>
      <c r="D71" s="134"/>
    </row>
    <row r="72" spans="1:4" s="45" customFormat="1" ht="13.5" customHeight="1">
      <c r="A72" s="113" t="s">
        <v>470</v>
      </c>
      <c r="B72" s="113"/>
      <c r="C72" s="113"/>
      <c r="D72" s="113"/>
    </row>
    <row r="73" spans="1:4" ht="12.75" customHeight="1">
      <c r="A73" s="114" t="s">
        <v>429</v>
      </c>
      <c r="B73" s="114"/>
      <c r="C73" s="114"/>
      <c r="D73" s="114"/>
    </row>
    <row r="74" spans="1:4" ht="25.5">
      <c r="A74" s="77" t="s">
        <v>430</v>
      </c>
      <c r="B74" s="77" t="s">
        <v>431</v>
      </c>
      <c r="C74" s="77" t="s">
        <v>432</v>
      </c>
      <c r="D74" s="115" t="s">
        <v>433</v>
      </c>
    </row>
    <row r="75" spans="1:4" s="45" customFormat="1" ht="17.25" customHeight="1">
      <c r="A75" s="116" t="s">
        <v>71</v>
      </c>
      <c r="B75" s="135" t="s">
        <v>471</v>
      </c>
      <c r="C75" s="6">
        <v>2011</v>
      </c>
      <c r="D75" s="136">
        <v>1140</v>
      </c>
    </row>
    <row r="76" spans="1:4" s="45" customFormat="1" ht="17.25" customHeight="1">
      <c r="A76" s="116" t="s">
        <v>85</v>
      </c>
      <c r="B76" s="135" t="s">
        <v>472</v>
      </c>
      <c r="C76" s="6">
        <v>2012</v>
      </c>
      <c r="D76" s="136">
        <v>474</v>
      </c>
    </row>
    <row r="77" spans="1:4" s="45" customFormat="1" ht="27.75" customHeight="1">
      <c r="A77" s="116" t="s">
        <v>91</v>
      </c>
      <c r="B77" s="137" t="s">
        <v>473</v>
      </c>
      <c r="C77" s="6">
        <v>2014</v>
      </c>
      <c r="D77" s="136">
        <v>3189.39</v>
      </c>
    </row>
    <row r="78" spans="1:4" s="45" customFormat="1" ht="17.25" customHeight="1">
      <c r="A78" s="116" t="s">
        <v>94</v>
      </c>
      <c r="B78" s="117" t="s">
        <v>474</v>
      </c>
      <c r="C78" s="118">
        <v>2015</v>
      </c>
      <c r="D78" s="119">
        <v>439</v>
      </c>
    </row>
    <row r="79" spans="1:4" s="45" customFormat="1" ht="17.25" customHeight="1">
      <c r="A79" s="116" t="s">
        <v>97</v>
      </c>
      <c r="B79" s="121" t="s">
        <v>475</v>
      </c>
      <c r="C79" s="138">
        <v>2015</v>
      </c>
      <c r="D79" s="126">
        <v>2988.9</v>
      </c>
    </row>
    <row r="80" spans="1:4" s="45" customFormat="1" ht="12.75">
      <c r="A80" s="116" t="s">
        <v>102</v>
      </c>
      <c r="B80" s="121" t="s">
        <v>476</v>
      </c>
      <c r="C80" s="9">
        <v>2015</v>
      </c>
      <c r="D80" s="126">
        <v>923.73</v>
      </c>
    </row>
    <row r="81" spans="1:256" ht="14.25" customHeight="1">
      <c r="A81" s="116" t="s">
        <v>107</v>
      </c>
      <c r="B81" s="8" t="s">
        <v>477</v>
      </c>
      <c r="C81" s="9">
        <v>2016</v>
      </c>
      <c r="D81" s="122">
        <v>799</v>
      </c>
      <c r="IV81" s="45"/>
    </row>
    <row r="82" spans="1:256" ht="14.25" customHeight="1">
      <c r="A82" s="116" t="s">
        <v>113</v>
      </c>
      <c r="B82" s="8" t="s">
        <v>478</v>
      </c>
      <c r="C82" s="9">
        <v>2016</v>
      </c>
      <c r="D82" s="122">
        <v>1698</v>
      </c>
      <c r="IV82" s="45"/>
    </row>
    <row r="83" spans="1:4" s="45" customFormat="1" ht="12.75">
      <c r="A83" s="9"/>
      <c r="B83" s="127" t="s">
        <v>387</v>
      </c>
      <c r="C83" s="9"/>
      <c r="D83" s="128">
        <f>SUM(D75:D82)</f>
        <v>11652.019999999999</v>
      </c>
    </row>
    <row r="84" spans="1:4" s="45" customFormat="1" ht="12.75" customHeight="1">
      <c r="A84" s="114" t="s">
        <v>454</v>
      </c>
      <c r="B84" s="114"/>
      <c r="C84" s="114"/>
      <c r="D84" s="114"/>
    </row>
    <row r="85" spans="1:4" s="45" customFormat="1" ht="25.5">
      <c r="A85" s="77" t="s">
        <v>430</v>
      </c>
      <c r="B85" s="77" t="s">
        <v>431</v>
      </c>
      <c r="C85" s="77" t="s">
        <v>432</v>
      </c>
      <c r="D85" s="115" t="s">
        <v>433</v>
      </c>
    </row>
    <row r="86" spans="1:4" s="45" customFormat="1" ht="25.5">
      <c r="A86" s="9">
        <v>1</v>
      </c>
      <c r="B86" s="8" t="s">
        <v>479</v>
      </c>
      <c r="C86" s="9">
        <v>2013</v>
      </c>
      <c r="D86" s="139">
        <v>1469.28</v>
      </c>
    </row>
    <row r="87" spans="1:4" s="45" customFormat="1" ht="25.5">
      <c r="A87" s="9">
        <v>2</v>
      </c>
      <c r="B87" s="8" t="s">
        <v>480</v>
      </c>
      <c r="C87" s="9">
        <v>2013</v>
      </c>
      <c r="D87" s="139">
        <v>1469.28</v>
      </c>
    </row>
    <row r="88" spans="1:4" s="45" customFormat="1" ht="12.75">
      <c r="A88" s="9"/>
      <c r="B88" s="127" t="s">
        <v>387</v>
      </c>
      <c r="C88" s="9"/>
      <c r="D88" s="128">
        <f>SUM(D86:D87)</f>
        <v>2938.56</v>
      </c>
    </row>
    <row r="89" spans="1:4" s="45" customFormat="1" ht="12.75">
      <c r="A89" s="111"/>
      <c r="B89" s="111"/>
      <c r="C89" s="133"/>
      <c r="D89" s="134"/>
    </row>
    <row r="90" spans="1:4" s="45" customFormat="1" ht="12.75">
      <c r="A90" s="111"/>
      <c r="B90" s="111"/>
      <c r="C90" s="133"/>
      <c r="D90" s="134"/>
    </row>
    <row r="91" spans="1:4" s="45" customFormat="1" ht="13.5" customHeight="1">
      <c r="A91" s="113" t="s">
        <v>388</v>
      </c>
      <c r="B91" s="113"/>
      <c r="C91" s="113"/>
      <c r="D91" s="113"/>
    </row>
    <row r="92" spans="1:4" ht="12.75" customHeight="1">
      <c r="A92" s="114" t="s">
        <v>429</v>
      </c>
      <c r="B92" s="114"/>
      <c r="C92" s="114"/>
      <c r="D92" s="114"/>
    </row>
    <row r="93" spans="1:4" ht="25.5">
      <c r="A93" s="77" t="s">
        <v>430</v>
      </c>
      <c r="B93" s="77" t="s">
        <v>431</v>
      </c>
      <c r="C93" s="77" t="s">
        <v>432</v>
      </c>
      <c r="D93" s="115" t="s">
        <v>433</v>
      </c>
    </row>
    <row r="94" spans="1:4" s="45" customFormat="1" ht="12.75">
      <c r="A94" s="9">
        <v>1</v>
      </c>
      <c r="B94" s="82" t="s">
        <v>481</v>
      </c>
      <c r="C94" s="83">
        <v>2011</v>
      </c>
      <c r="D94" s="140">
        <v>410</v>
      </c>
    </row>
    <row r="95" spans="1:4" s="45" customFormat="1" ht="12.75">
      <c r="A95" s="9">
        <v>2</v>
      </c>
      <c r="B95" s="8" t="s">
        <v>434</v>
      </c>
      <c r="C95" s="9">
        <v>2011</v>
      </c>
      <c r="D95" s="141">
        <v>2700</v>
      </c>
    </row>
    <row r="96" spans="1:4" s="45" customFormat="1" ht="12.75">
      <c r="A96" s="9"/>
      <c r="B96" s="127" t="s">
        <v>387</v>
      </c>
      <c r="C96" s="9"/>
      <c r="D96" s="128">
        <f>SUM(D94:D95)</f>
        <v>3110</v>
      </c>
    </row>
    <row r="97" spans="1:4" s="45" customFormat="1" ht="12.75" customHeight="1">
      <c r="A97" s="114" t="s">
        <v>454</v>
      </c>
      <c r="B97" s="114"/>
      <c r="C97" s="114"/>
      <c r="D97" s="114"/>
    </row>
    <row r="98" spans="1:4" s="45" customFormat="1" ht="25.5">
      <c r="A98" s="77" t="s">
        <v>430</v>
      </c>
      <c r="B98" s="77" t="s">
        <v>431</v>
      </c>
      <c r="C98" s="77" t="s">
        <v>432</v>
      </c>
      <c r="D98" s="115" t="s">
        <v>433</v>
      </c>
    </row>
    <row r="99" spans="1:4" s="45" customFormat="1" ht="12.75">
      <c r="A99" s="9">
        <v>1</v>
      </c>
      <c r="B99" s="8" t="s">
        <v>482</v>
      </c>
      <c r="C99" s="9">
        <v>2011</v>
      </c>
      <c r="D99" s="139">
        <v>4100</v>
      </c>
    </row>
    <row r="100" spans="1:4" s="45" customFormat="1" ht="12.75">
      <c r="A100" s="9">
        <v>2</v>
      </c>
      <c r="B100" s="8" t="s">
        <v>483</v>
      </c>
      <c r="C100" s="9">
        <v>2011</v>
      </c>
      <c r="D100" s="139">
        <v>3099.99</v>
      </c>
    </row>
    <row r="101" spans="1:4" s="45" customFormat="1" ht="12.75">
      <c r="A101" s="9">
        <v>3</v>
      </c>
      <c r="B101" s="8" t="s">
        <v>484</v>
      </c>
      <c r="C101" s="9">
        <v>2012</v>
      </c>
      <c r="D101" s="139">
        <v>2678.98</v>
      </c>
    </row>
    <row r="102" spans="1:4" s="45" customFormat="1" ht="12.75">
      <c r="A102" s="9"/>
      <c r="B102" s="127" t="s">
        <v>387</v>
      </c>
      <c r="C102" s="9"/>
      <c r="D102" s="128">
        <f>SUM(D99:D101)</f>
        <v>9878.97</v>
      </c>
    </row>
    <row r="103" spans="1:4" s="45" customFormat="1" ht="12.75">
      <c r="A103" s="111"/>
      <c r="B103" s="111"/>
      <c r="C103" s="133"/>
      <c r="D103" s="134"/>
    </row>
    <row r="104" spans="1:4" s="45" customFormat="1" ht="12.75">
      <c r="A104" s="111"/>
      <c r="B104" s="111"/>
      <c r="C104" s="133"/>
      <c r="D104" s="134"/>
    </row>
    <row r="105" spans="1:4" ht="12.75" customHeight="1">
      <c r="A105" s="113" t="s">
        <v>485</v>
      </c>
      <c r="B105" s="113"/>
      <c r="C105" s="113"/>
      <c r="D105" s="113"/>
    </row>
    <row r="106" spans="1:4" ht="12.75" customHeight="1">
      <c r="A106" s="114" t="s">
        <v>429</v>
      </c>
      <c r="B106" s="114"/>
      <c r="C106" s="114"/>
      <c r="D106" s="114"/>
    </row>
    <row r="107" spans="1:4" ht="25.5">
      <c r="A107" s="77" t="s">
        <v>430</v>
      </c>
      <c r="B107" s="77" t="s">
        <v>431</v>
      </c>
      <c r="C107" s="77" t="s">
        <v>432</v>
      </c>
      <c r="D107" s="115" t="s">
        <v>433</v>
      </c>
    </row>
    <row r="108" spans="1:4" s="45" customFormat="1" ht="12.75">
      <c r="A108" s="9">
        <v>1</v>
      </c>
      <c r="B108" s="8" t="s">
        <v>486</v>
      </c>
      <c r="C108" s="9">
        <v>2011</v>
      </c>
      <c r="D108" s="139">
        <v>688.8</v>
      </c>
    </row>
    <row r="109" spans="1:4" s="45" customFormat="1" ht="12.75">
      <c r="A109" s="9">
        <v>2</v>
      </c>
      <c r="B109" s="8" t="s">
        <v>487</v>
      </c>
      <c r="C109" s="9">
        <v>2014</v>
      </c>
      <c r="D109" s="139">
        <v>1798</v>
      </c>
    </row>
    <row r="110" spans="1:4" s="45" customFormat="1" ht="12.75">
      <c r="A110" s="9">
        <v>3</v>
      </c>
      <c r="B110" s="8" t="s">
        <v>488</v>
      </c>
      <c r="C110" s="9">
        <v>2014</v>
      </c>
      <c r="D110" s="139">
        <v>402</v>
      </c>
    </row>
    <row r="111" spans="1:4" s="45" customFormat="1" ht="12.75">
      <c r="A111" s="9"/>
      <c r="B111" s="127" t="s">
        <v>387</v>
      </c>
      <c r="C111" s="9"/>
      <c r="D111" s="128">
        <f>SUM(D108:D110)</f>
        <v>2888.8</v>
      </c>
    </row>
    <row r="112" spans="1:4" s="45" customFormat="1" ht="12.75">
      <c r="A112" s="111"/>
      <c r="B112" s="111"/>
      <c r="C112" s="133"/>
      <c r="D112" s="134"/>
    </row>
    <row r="113" spans="1:4" s="45" customFormat="1" ht="12.75">
      <c r="A113" s="111"/>
      <c r="B113" s="111"/>
      <c r="C113" s="133"/>
      <c r="D113" s="134"/>
    </row>
    <row r="114" spans="1:4" s="23" customFormat="1" ht="12.75" customHeight="1">
      <c r="A114" s="113" t="s">
        <v>406</v>
      </c>
      <c r="B114" s="113"/>
      <c r="C114" s="113"/>
      <c r="D114" s="113"/>
    </row>
    <row r="115" spans="1:4" ht="12.75" customHeight="1">
      <c r="A115" s="114" t="s">
        <v>429</v>
      </c>
      <c r="B115" s="114"/>
      <c r="C115" s="114"/>
      <c r="D115" s="114"/>
    </row>
    <row r="116" spans="1:4" ht="25.5">
      <c r="A116" s="77" t="s">
        <v>430</v>
      </c>
      <c r="B116" s="77" t="s">
        <v>431</v>
      </c>
      <c r="C116" s="77" t="s">
        <v>432</v>
      </c>
      <c r="D116" s="115" t="s">
        <v>433</v>
      </c>
    </row>
    <row r="117" spans="1:4" s="45" customFormat="1" ht="12.75">
      <c r="A117" s="9">
        <v>1</v>
      </c>
      <c r="B117" s="8" t="s">
        <v>489</v>
      </c>
      <c r="C117" s="9">
        <v>2014</v>
      </c>
      <c r="D117" s="139">
        <v>3444</v>
      </c>
    </row>
    <row r="118" spans="1:4" s="45" customFormat="1" ht="25.5">
      <c r="A118" s="9">
        <v>2</v>
      </c>
      <c r="B118" s="8" t="s">
        <v>490</v>
      </c>
      <c r="C118" s="9">
        <v>2013</v>
      </c>
      <c r="D118" s="139">
        <v>7503</v>
      </c>
    </row>
    <row r="119" spans="1:4" s="45" customFormat="1" ht="12.75">
      <c r="A119" s="9">
        <v>3</v>
      </c>
      <c r="B119" s="8" t="s">
        <v>491</v>
      </c>
      <c r="C119" s="9">
        <v>2012</v>
      </c>
      <c r="D119" s="139">
        <v>1839</v>
      </c>
    </row>
    <row r="120" spans="1:4" s="45" customFormat="1" ht="12.75">
      <c r="A120" s="9">
        <v>4</v>
      </c>
      <c r="B120" s="8" t="s">
        <v>492</v>
      </c>
      <c r="C120" s="9">
        <v>2012</v>
      </c>
      <c r="D120" s="139">
        <v>4500</v>
      </c>
    </row>
    <row r="121" spans="1:4" s="45" customFormat="1" ht="12.75">
      <c r="A121" s="9">
        <v>5</v>
      </c>
      <c r="B121" s="8" t="s">
        <v>493</v>
      </c>
      <c r="C121" s="9">
        <v>2012</v>
      </c>
      <c r="D121" s="139">
        <v>3495</v>
      </c>
    </row>
    <row r="122" spans="1:4" s="45" customFormat="1" ht="12.75">
      <c r="A122" s="9">
        <v>6</v>
      </c>
      <c r="B122" s="8" t="s">
        <v>494</v>
      </c>
      <c r="C122" s="9">
        <v>2012</v>
      </c>
      <c r="D122" s="139">
        <v>2800</v>
      </c>
    </row>
    <row r="123" spans="1:4" s="45" customFormat="1" ht="12.75">
      <c r="A123" s="9">
        <v>7</v>
      </c>
      <c r="B123" s="8" t="s">
        <v>495</v>
      </c>
      <c r="C123" s="9">
        <v>2012</v>
      </c>
      <c r="D123" s="139">
        <v>5265</v>
      </c>
    </row>
    <row r="124" spans="1:4" s="45" customFormat="1" ht="12.75">
      <c r="A124" s="9">
        <v>8</v>
      </c>
      <c r="B124" s="121" t="s">
        <v>496</v>
      </c>
      <c r="C124" s="9">
        <v>2016</v>
      </c>
      <c r="D124" s="142">
        <v>3800</v>
      </c>
    </row>
    <row r="125" spans="1:4" s="45" customFormat="1" ht="12.75">
      <c r="A125" s="9"/>
      <c r="B125" s="127" t="s">
        <v>387</v>
      </c>
      <c r="C125" s="9"/>
      <c r="D125" s="128">
        <f>SUM(D117:D124)</f>
        <v>32646</v>
      </c>
    </row>
    <row r="126" spans="1:4" s="45" customFormat="1" ht="12.75" customHeight="1">
      <c r="A126" s="114" t="s">
        <v>454</v>
      </c>
      <c r="B126" s="114"/>
      <c r="C126" s="114"/>
      <c r="D126" s="114"/>
    </row>
    <row r="127" spans="1:4" s="45" customFormat="1" ht="25.5">
      <c r="A127" s="77" t="s">
        <v>430</v>
      </c>
      <c r="B127" s="77" t="s">
        <v>431</v>
      </c>
      <c r="C127" s="77" t="s">
        <v>432</v>
      </c>
      <c r="D127" s="115" t="s">
        <v>433</v>
      </c>
    </row>
    <row r="128" spans="1:4" s="45" customFormat="1" ht="25.5">
      <c r="A128" s="9">
        <v>1</v>
      </c>
      <c r="B128" s="121" t="s">
        <v>497</v>
      </c>
      <c r="C128" s="9">
        <v>2012</v>
      </c>
      <c r="D128" s="142">
        <v>19080</v>
      </c>
    </row>
    <row r="129" spans="1:4" s="45" customFormat="1" ht="25.5">
      <c r="A129" s="9">
        <v>2</v>
      </c>
      <c r="B129" s="121" t="s">
        <v>498</v>
      </c>
      <c r="C129" s="9">
        <v>2012</v>
      </c>
      <c r="D129" s="142">
        <v>43600</v>
      </c>
    </row>
    <row r="130" spans="1:4" s="45" customFormat="1" ht="12.75">
      <c r="A130" s="9"/>
      <c r="B130" s="127" t="s">
        <v>387</v>
      </c>
      <c r="C130" s="9"/>
      <c r="D130" s="128">
        <f>SUM(D128:D129)</f>
        <v>62680</v>
      </c>
    </row>
    <row r="131" spans="1:4" s="45" customFormat="1" ht="12" customHeight="1">
      <c r="A131" s="111"/>
      <c r="B131" s="111"/>
      <c r="C131" s="133"/>
      <c r="D131" s="134"/>
    </row>
    <row r="132" spans="1:4" s="45" customFormat="1" ht="12.75">
      <c r="A132" s="111"/>
      <c r="B132" s="111"/>
      <c r="C132" s="133"/>
      <c r="D132" s="134"/>
    </row>
    <row r="133" spans="1:6" s="23" customFormat="1" ht="12.75" customHeight="1">
      <c r="A133" s="113" t="s">
        <v>422</v>
      </c>
      <c r="B133" s="113"/>
      <c r="C133" s="113"/>
      <c r="D133" s="113"/>
      <c r="F133" s="143"/>
    </row>
    <row r="134" spans="1:4" ht="12.75" customHeight="1">
      <c r="A134" s="114" t="s">
        <v>429</v>
      </c>
      <c r="B134" s="114"/>
      <c r="C134" s="114"/>
      <c r="D134" s="114"/>
    </row>
    <row r="135" spans="1:4" ht="25.5">
      <c r="A135" s="77" t="s">
        <v>430</v>
      </c>
      <c r="B135" s="77" t="s">
        <v>431</v>
      </c>
      <c r="C135" s="77" t="s">
        <v>432</v>
      </c>
      <c r="D135" s="115" t="s">
        <v>433</v>
      </c>
    </row>
    <row r="136" spans="1:4" s="45" customFormat="1" ht="25.5">
      <c r="A136" s="9">
        <v>1</v>
      </c>
      <c r="B136" s="82" t="s">
        <v>499</v>
      </c>
      <c r="C136" s="83">
        <v>2012</v>
      </c>
      <c r="D136" s="142">
        <v>8782.2</v>
      </c>
    </row>
    <row r="137" spans="1:4" s="45" customFormat="1" ht="12.75">
      <c r="A137" s="9">
        <v>2</v>
      </c>
      <c r="B137" s="8" t="s">
        <v>500</v>
      </c>
      <c r="C137" s="9">
        <v>2012</v>
      </c>
      <c r="D137" s="142">
        <v>3444</v>
      </c>
    </row>
    <row r="138" spans="1:4" s="45" customFormat="1" ht="12.75">
      <c r="A138" s="9">
        <v>3</v>
      </c>
      <c r="B138" s="8" t="s">
        <v>501</v>
      </c>
      <c r="C138" s="9">
        <v>2012</v>
      </c>
      <c r="D138" s="142">
        <v>2952</v>
      </c>
    </row>
    <row r="139" spans="1:4" s="45" customFormat="1" ht="12.75">
      <c r="A139" s="9">
        <v>4</v>
      </c>
      <c r="B139" s="8" t="s">
        <v>502</v>
      </c>
      <c r="C139" s="9">
        <v>2012</v>
      </c>
      <c r="D139" s="142">
        <v>55.35</v>
      </c>
    </row>
    <row r="140" spans="1:4" s="45" customFormat="1" ht="25.5">
      <c r="A140" s="9">
        <v>5</v>
      </c>
      <c r="B140" s="8" t="s">
        <v>503</v>
      </c>
      <c r="C140" s="9">
        <v>2012</v>
      </c>
      <c r="D140" s="142">
        <v>2460</v>
      </c>
    </row>
    <row r="141" spans="1:4" s="45" customFormat="1" ht="12.75">
      <c r="A141" s="9">
        <v>6</v>
      </c>
      <c r="B141" s="8" t="s">
        <v>504</v>
      </c>
      <c r="C141" s="9">
        <v>2012</v>
      </c>
      <c r="D141" s="142">
        <v>405.9</v>
      </c>
    </row>
    <row r="142" spans="1:4" s="45" customFormat="1" ht="25.5">
      <c r="A142" s="9">
        <v>7</v>
      </c>
      <c r="B142" s="8" t="s">
        <v>505</v>
      </c>
      <c r="C142" s="9">
        <v>2012</v>
      </c>
      <c r="D142" s="142">
        <v>2435.4</v>
      </c>
    </row>
    <row r="143" spans="1:4" s="45" customFormat="1" ht="12.75">
      <c r="A143" s="9">
        <v>8</v>
      </c>
      <c r="B143" s="8" t="s">
        <v>506</v>
      </c>
      <c r="C143" s="9">
        <v>2012</v>
      </c>
      <c r="D143" s="142">
        <v>2460</v>
      </c>
    </row>
    <row r="144" spans="1:4" s="45" customFormat="1" ht="12.75">
      <c r="A144" s="9">
        <v>9</v>
      </c>
      <c r="B144" s="8" t="s">
        <v>507</v>
      </c>
      <c r="C144" s="9">
        <v>2012</v>
      </c>
      <c r="D144" s="142">
        <v>2460</v>
      </c>
    </row>
    <row r="145" spans="1:4" s="45" customFormat="1" ht="12.75">
      <c r="A145" s="9">
        <v>10</v>
      </c>
      <c r="B145" s="8" t="s">
        <v>508</v>
      </c>
      <c r="C145" s="9">
        <v>2012</v>
      </c>
      <c r="D145" s="142">
        <v>2337</v>
      </c>
    </row>
    <row r="146" spans="1:4" s="45" customFormat="1" ht="25.5">
      <c r="A146" s="9">
        <v>11</v>
      </c>
      <c r="B146" s="8" t="s">
        <v>509</v>
      </c>
      <c r="C146" s="9">
        <v>2012</v>
      </c>
      <c r="D146" s="142">
        <v>4870.8</v>
      </c>
    </row>
    <row r="147" spans="1:4" s="45" customFormat="1" ht="12.75">
      <c r="A147" s="9">
        <v>12</v>
      </c>
      <c r="B147" s="8" t="s">
        <v>510</v>
      </c>
      <c r="C147" s="9">
        <v>2014</v>
      </c>
      <c r="D147" s="142">
        <v>1763</v>
      </c>
    </row>
    <row r="148" spans="1:4" s="45" customFormat="1" ht="12.75">
      <c r="A148" s="9">
        <v>13</v>
      </c>
      <c r="B148" s="8" t="s">
        <v>511</v>
      </c>
      <c r="C148" s="9">
        <v>2014</v>
      </c>
      <c r="D148" s="142">
        <v>1780</v>
      </c>
    </row>
    <row r="149" spans="1:4" s="45" customFormat="1" ht="12.75">
      <c r="A149" s="9">
        <v>14</v>
      </c>
      <c r="B149" s="8" t="s">
        <v>512</v>
      </c>
      <c r="C149" s="9">
        <v>2015</v>
      </c>
      <c r="D149" s="142">
        <v>1553.67</v>
      </c>
    </row>
    <row r="150" spans="1:4" s="45" customFormat="1" ht="12.75">
      <c r="A150" s="9">
        <v>15</v>
      </c>
      <c r="B150" s="8" t="s">
        <v>512</v>
      </c>
      <c r="C150" s="9">
        <v>2015</v>
      </c>
      <c r="D150" s="142">
        <v>1553.67</v>
      </c>
    </row>
    <row r="151" spans="1:4" s="45" customFormat="1" ht="12.75">
      <c r="A151" s="9">
        <v>16</v>
      </c>
      <c r="B151" s="8" t="s">
        <v>513</v>
      </c>
      <c r="C151" s="9">
        <v>2013</v>
      </c>
      <c r="D151" s="142">
        <v>1212</v>
      </c>
    </row>
    <row r="152" spans="1:4" s="45" customFormat="1" ht="12.75">
      <c r="A152" s="9">
        <v>17</v>
      </c>
      <c r="B152" s="8" t="s">
        <v>514</v>
      </c>
      <c r="C152" s="9">
        <v>2013</v>
      </c>
      <c r="D152" s="142">
        <v>336</v>
      </c>
    </row>
    <row r="153" spans="1:4" s="45" customFormat="1" ht="12.75">
      <c r="A153" s="9">
        <v>18</v>
      </c>
      <c r="B153" s="8" t="s">
        <v>515</v>
      </c>
      <c r="C153" s="9">
        <v>2011</v>
      </c>
      <c r="D153" s="142">
        <v>4588.89</v>
      </c>
    </row>
    <row r="154" spans="1:4" s="45" customFormat="1" ht="12.75">
      <c r="A154" s="9"/>
      <c r="B154" s="127" t="s">
        <v>387</v>
      </c>
      <c r="C154" s="9"/>
      <c r="D154" s="128">
        <f>SUM(D136:D153)</f>
        <v>45449.880000000005</v>
      </c>
    </row>
    <row r="155" spans="1:4" s="45" customFormat="1" ht="12.75" customHeight="1">
      <c r="A155" s="114" t="s">
        <v>454</v>
      </c>
      <c r="B155" s="114"/>
      <c r="C155" s="114"/>
      <c r="D155" s="114"/>
    </row>
    <row r="156" spans="1:4" s="45" customFormat="1" ht="25.5">
      <c r="A156" s="77" t="s">
        <v>430</v>
      </c>
      <c r="B156" s="77" t="s">
        <v>431</v>
      </c>
      <c r="C156" s="77" t="s">
        <v>432</v>
      </c>
      <c r="D156" s="115" t="s">
        <v>433</v>
      </c>
    </row>
    <row r="157" spans="1:4" s="45" customFormat="1" ht="12.75">
      <c r="A157" s="9" t="s">
        <v>71</v>
      </c>
      <c r="B157" s="8" t="s">
        <v>516</v>
      </c>
      <c r="C157" s="9">
        <v>2012</v>
      </c>
      <c r="D157" s="141">
        <v>246</v>
      </c>
    </row>
    <row r="158" spans="1:4" s="45" customFormat="1" ht="12.75">
      <c r="A158" s="9" t="s">
        <v>85</v>
      </c>
      <c r="B158" s="8" t="s">
        <v>517</v>
      </c>
      <c r="C158" s="9">
        <v>2012</v>
      </c>
      <c r="D158" s="141">
        <v>701.1</v>
      </c>
    </row>
    <row r="159" spans="1:4" s="45" customFormat="1" ht="12.75">
      <c r="A159" s="9" t="s">
        <v>91</v>
      </c>
      <c r="B159" s="8" t="s">
        <v>518</v>
      </c>
      <c r="C159" s="9">
        <v>2012</v>
      </c>
      <c r="D159" s="141">
        <v>615</v>
      </c>
    </row>
    <row r="160" spans="1:4" s="45" customFormat="1" ht="12.75">
      <c r="A160" s="9" t="s">
        <v>94</v>
      </c>
      <c r="B160" s="8" t="s">
        <v>519</v>
      </c>
      <c r="C160" s="9">
        <v>2012</v>
      </c>
      <c r="D160" s="141">
        <v>2976.6</v>
      </c>
    </row>
    <row r="161" spans="1:4" s="45" customFormat="1" ht="12.75">
      <c r="A161" s="9" t="s">
        <v>97</v>
      </c>
      <c r="B161" s="8" t="s">
        <v>520</v>
      </c>
      <c r="C161" s="9">
        <v>2013</v>
      </c>
      <c r="D161" s="141">
        <v>3097.14</v>
      </c>
    </row>
    <row r="162" spans="1:4" s="45" customFormat="1" ht="12.75">
      <c r="A162" s="9" t="s">
        <v>102</v>
      </c>
      <c r="B162" s="8" t="s">
        <v>521</v>
      </c>
      <c r="C162" s="9">
        <v>2013</v>
      </c>
      <c r="D162" s="141">
        <v>923.73</v>
      </c>
    </row>
    <row r="163" spans="1:4" s="45" customFormat="1" ht="12.75">
      <c r="A163" s="9" t="s">
        <v>107</v>
      </c>
      <c r="B163" s="8" t="s">
        <v>522</v>
      </c>
      <c r="C163" s="9">
        <v>2013</v>
      </c>
      <c r="D163" s="141">
        <v>3480.9</v>
      </c>
    </row>
    <row r="164" spans="1:4" s="45" customFormat="1" ht="12.75">
      <c r="A164" s="9" t="s">
        <v>113</v>
      </c>
      <c r="B164" s="8" t="s">
        <v>523</v>
      </c>
      <c r="C164" s="9">
        <v>2013</v>
      </c>
      <c r="D164" s="141">
        <v>565.8</v>
      </c>
    </row>
    <row r="165" spans="1:4" s="45" customFormat="1" ht="12.75">
      <c r="A165" s="9" t="s">
        <v>115</v>
      </c>
      <c r="B165" s="8" t="s">
        <v>524</v>
      </c>
      <c r="C165" s="9">
        <v>2013</v>
      </c>
      <c r="D165" s="141">
        <v>956.94</v>
      </c>
    </row>
    <row r="166" spans="1:4" s="45" customFormat="1" ht="12.75">
      <c r="A166" s="9" t="s">
        <v>118</v>
      </c>
      <c r="B166" s="8" t="s">
        <v>525</v>
      </c>
      <c r="C166" s="9">
        <v>2013</v>
      </c>
      <c r="D166" s="141">
        <v>437.88</v>
      </c>
    </row>
    <row r="167" spans="1:4" s="45" customFormat="1" ht="12.75">
      <c r="A167" s="9"/>
      <c r="B167" s="127" t="s">
        <v>387</v>
      </c>
      <c r="C167" s="9"/>
      <c r="D167" s="128">
        <f>SUM(D157:D166)</f>
        <v>14001.089999999998</v>
      </c>
    </row>
    <row r="168" spans="1:4" s="45" customFormat="1" ht="12.75" customHeight="1">
      <c r="A168" s="114" t="s">
        <v>464</v>
      </c>
      <c r="B168" s="114"/>
      <c r="C168" s="114"/>
      <c r="D168" s="114"/>
    </row>
    <row r="169" spans="1:4" s="45" customFormat="1" ht="25.5">
      <c r="A169" s="77" t="s">
        <v>430</v>
      </c>
      <c r="B169" s="77" t="s">
        <v>431</v>
      </c>
      <c r="C169" s="77" t="s">
        <v>432</v>
      </c>
      <c r="D169" s="115" t="s">
        <v>433</v>
      </c>
    </row>
    <row r="170" spans="1:4" s="45" customFormat="1" ht="102">
      <c r="A170" s="9">
        <v>1</v>
      </c>
      <c r="B170" s="8" t="s">
        <v>526</v>
      </c>
      <c r="C170" s="9">
        <v>2015</v>
      </c>
      <c r="D170" s="141">
        <v>52488</v>
      </c>
    </row>
    <row r="171" spans="1:4" s="45" customFormat="1" ht="12.75">
      <c r="A171" s="9"/>
      <c r="B171" s="127" t="s">
        <v>387</v>
      </c>
      <c r="C171" s="9"/>
      <c r="D171" s="128">
        <f>SUM(D170:D170)</f>
        <v>52488</v>
      </c>
    </row>
    <row r="172" spans="1:4" s="45" customFormat="1" ht="12.75">
      <c r="A172" s="111"/>
      <c r="B172" s="111"/>
      <c r="C172" s="133"/>
      <c r="D172" s="134"/>
    </row>
    <row r="173" spans="1:4" s="45" customFormat="1" ht="12.75">
      <c r="A173" s="111"/>
      <c r="B173" s="111"/>
      <c r="C173" s="133"/>
      <c r="D173" s="134"/>
    </row>
    <row r="174" spans="1:4" s="45" customFormat="1" ht="12.75">
      <c r="A174" s="111"/>
      <c r="B174" s="111"/>
      <c r="C174" s="133"/>
      <c r="D174" s="134"/>
    </row>
    <row r="175" spans="1:4" s="45" customFormat="1" ht="12.75" customHeight="1">
      <c r="A175" s="111"/>
      <c r="B175" s="144" t="s">
        <v>527</v>
      </c>
      <c r="C175" s="144"/>
      <c r="D175" s="145">
        <f>D154+D125+D111+D96+D69+D36+D83</f>
        <v>184648.02</v>
      </c>
    </row>
    <row r="176" spans="1:4" s="45" customFormat="1" ht="12.75" customHeight="1">
      <c r="A176" s="111"/>
      <c r="B176" s="144" t="s">
        <v>528</v>
      </c>
      <c r="C176" s="144"/>
      <c r="D176" s="145">
        <f>D167+D130+D102+D88+D49</f>
        <v>108010.62</v>
      </c>
    </row>
    <row r="177" spans="1:4" s="45" customFormat="1" ht="12.75" customHeight="1">
      <c r="A177" s="111"/>
      <c r="B177" s="144" t="s">
        <v>529</v>
      </c>
      <c r="C177" s="144"/>
      <c r="D177" s="145">
        <f>D171+D54</f>
        <v>55421.26</v>
      </c>
    </row>
    <row r="191" ht="14.25" customHeight="1"/>
    <row r="195" ht="18" customHeight="1"/>
    <row r="223" ht="14.25" customHeight="1"/>
    <row r="226" ht="14.25" customHeight="1"/>
    <row r="243" ht="18" customHeight="1"/>
    <row r="258" ht="14.25" customHeight="1"/>
    <row r="319" ht="18" customHeight="1"/>
    <row r="324" ht="18" customHeight="1"/>
    <row r="326" ht="14.25" customHeight="1"/>
    <row r="327" ht="14.25" customHeight="1"/>
    <row r="328" ht="14.25" customHeight="1"/>
    <row r="330" ht="14.25" customHeight="1"/>
    <row r="332" ht="14.25" customHeight="1"/>
    <row r="334" ht="30" customHeight="1"/>
    <row r="351" ht="18" customHeight="1"/>
    <row r="352" ht="20.25" customHeight="1"/>
  </sheetData>
  <sheetProtection selectLockedCells="1" selectUnlockedCells="1"/>
  <mergeCells count="24">
    <mergeCell ref="A3:D3"/>
    <mergeCell ref="A4:D4"/>
    <mergeCell ref="A37:D37"/>
    <mergeCell ref="A50:D50"/>
    <mergeCell ref="A57:D57"/>
    <mergeCell ref="A58:D58"/>
    <mergeCell ref="A72:D72"/>
    <mergeCell ref="A73:D73"/>
    <mergeCell ref="A84:D84"/>
    <mergeCell ref="A91:D91"/>
    <mergeCell ref="A92:D92"/>
    <mergeCell ref="A97:D97"/>
    <mergeCell ref="A105:D105"/>
    <mergeCell ref="A106:D106"/>
    <mergeCell ref="A114:D114"/>
    <mergeCell ref="A115:D115"/>
    <mergeCell ref="A126:D126"/>
    <mergeCell ref="A133:D133"/>
    <mergeCell ref="A134:D134"/>
    <mergeCell ref="A155:D155"/>
    <mergeCell ref="A168:D168"/>
    <mergeCell ref="B175:C175"/>
    <mergeCell ref="B176:C176"/>
    <mergeCell ref="B177:C177"/>
  </mergeCells>
  <printOptions horizontalCentered="1"/>
  <pageMargins left="0.5902777777777778" right="0" top="0.39375" bottom="0.5118055555555555" header="0.5118055555555555" footer="0.5118055555555555"/>
  <pageSetup horizontalDpi="300" verticalDpi="300" orientation="portrait" paperSize="9" scale="99"/>
  <headerFooter alignWithMargins="0">
    <oddFooter>&amp;CStrona &amp;P z &amp;N</oddFooter>
  </headerFooter>
  <rowBreaks count="2" manualBreakCount="2">
    <brk id="90" max="255" man="1"/>
    <brk id="11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16"/>
  <sheetViews>
    <sheetView zoomScaleSheetLayoutView="100" workbookViewId="0" topLeftCell="A7">
      <selection activeCell="T9" sqref="T9"/>
    </sheetView>
  </sheetViews>
  <sheetFormatPr defaultColWidth="9.140625" defaultRowHeight="12.75"/>
  <cols>
    <col min="1" max="1" width="4.57421875" style="146" customWidth="1"/>
    <col min="2" max="2" width="14.8515625" style="146" customWidth="1"/>
    <col min="3" max="3" width="14.00390625" style="146" customWidth="1"/>
    <col min="4" max="4" width="21.8515625" style="147" customWidth="1"/>
    <col min="5" max="5" width="10.8515625" style="146" customWidth="1"/>
    <col min="6" max="6" width="13.57421875" style="146" customWidth="1"/>
    <col min="7" max="7" width="9.7109375" style="148" customWidth="1"/>
    <col min="8" max="8" width="12.00390625" style="149" customWidth="1"/>
    <col min="9" max="9" width="12.00390625" style="146" customWidth="1"/>
    <col min="10" max="10" width="13.140625" style="146" customWidth="1"/>
    <col min="11" max="11" width="11.57421875" style="148" customWidth="1"/>
    <col min="12" max="12" width="12.7109375" style="146" customWidth="1"/>
    <col min="13" max="13" width="10.8515625" style="148" customWidth="1"/>
    <col min="14" max="14" width="15.140625" style="146" customWidth="1"/>
    <col min="15" max="15" width="10.00390625" style="146" customWidth="1"/>
    <col min="16" max="16" width="9.140625" style="146" customWidth="1"/>
    <col min="17" max="17" width="11.421875" style="146" customWidth="1"/>
    <col min="18" max="18" width="10.7109375" style="146" customWidth="1"/>
    <col min="19" max="19" width="14.7109375" style="150" customWidth="1"/>
    <col min="20" max="20" width="14.57421875" style="146" customWidth="1"/>
    <col min="21" max="21" width="9.140625" style="146" customWidth="1"/>
    <col min="22" max="25" width="15.00390625" style="146" customWidth="1"/>
    <col min="26" max="29" width="8.00390625" style="146" customWidth="1"/>
    <col min="30" max="16384" width="9.140625" style="146" customWidth="1"/>
  </cols>
  <sheetData>
    <row r="1" spans="1:12" ht="18">
      <c r="A1" s="151" t="s">
        <v>530</v>
      </c>
      <c r="K1" s="152"/>
      <c r="L1" s="152"/>
    </row>
    <row r="2" spans="1:12" ht="23.25" customHeight="1">
      <c r="A2" s="153" t="s">
        <v>531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</row>
    <row r="3" spans="1:30" s="18" customFormat="1" ht="18" customHeight="1">
      <c r="A3" s="154" t="s">
        <v>430</v>
      </c>
      <c r="B3" s="155" t="s">
        <v>532</v>
      </c>
      <c r="C3" s="155" t="s">
        <v>533</v>
      </c>
      <c r="D3" s="155" t="s">
        <v>534</v>
      </c>
      <c r="E3" s="155" t="s">
        <v>535</v>
      </c>
      <c r="F3" s="155" t="s">
        <v>536</v>
      </c>
      <c r="G3" s="156" t="s">
        <v>537</v>
      </c>
      <c r="H3" s="156"/>
      <c r="I3" s="155" t="s">
        <v>538</v>
      </c>
      <c r="J3" s="155" t="s">
        <v>539</v>
      </c>
      <c r="K3" s="155" t="s">
        <v>540</v>
      </c>
      <c r="L3" s="155" t="s">
        <v>541</v>
      </c>
      <c r="M3" s="155" t="s">
        <v>542</v>
      </c>
      <c r="N3" s="157" t="s">
        <v>543</v>
      </c>
      <c r="O3" s="155" t="s">
        <v>544</v>
      </c>
      <c r="P3" s="155" t="s">
        <v>545</v>
      </c>
      <c r="Q3" s="155" t="s">
        <v>546</v>
      </c>
      <c r="R3" s="155" t="s">
        <v>547</v>
      </c>
      <c r="S3" s="158" t="s">
        <v>548</v>
      </c>
      <c r="T3" s="156" t="s">
        <v>549</v>
      </c>
      <c r="U3" s="156"/>
      <c r="V3" s="156" t="s">
        <v>550</v>
      </c>
      <c r="W3" s="156"/>
      <c r="X3" s="156" t="s">
        <v>551</v>
      </c>
      <c r="Y3" s="156"/>
      <c r="Z3" s="156" t="s">
        <v>552</v>
      </c>
      <c r="AA3" s="156"/>
      <c r="AB3" s="156"/>
      <c r="AC3" s="156"/>
      <c r="AD3" s="159" t="s">
        <v>553</v>
      </c>
    </row>
    <row r="4" spans="1:30" s="18" customFormat="1" ht="36.75" customHeight="1">
      <c r="A4" s="154"/>
      <c r="B4" s="155"/>
      <c r="C4" s="155"/>
      <c r="D4" s="155"/>
      <c r="E4" s="155"/>
      <c r="F4" s="155"/>
      <c r="G4" s="156"/>
      <c r="H4" s="156"/>
      <c r="I4" s="155"/>
      <c r="J4" s="155"/>
      <c r="K4" s="155"/>
      <c r="L4" s="155"/>
      <c r="M4" s="155"/>
      <c r="N4" s="157"/>
      <c r="O4" s="155"/>
      <c r="P4" s="155"/>
      <c r="Q4" s="155"/>
      <c r="R4" s="155"/>
      <c r="S4" s="158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9"/>
    </row>
    <row r="5" spans="1:30" s="18" customFormat="1" ht="42" customHeight="1">
      <c r="A5" s="154"/>
      <c r="B5" s="155"/>
      <c r="C5" s="155"/>
      <c r="D5" s="155"/>
      <c r="E5" s="155"/>
      <c r="F5" s="155"/>
      <c r="G5" s="160" t="s">
        <v>554</v>
      </c>
      <c r="H5" s="160" t="s">
        <v>555</v>
      </c>
      <c r="I5" s="155"/>
      <c r="J5" s="155"/>
      <c r="K5" s="155"/>
      <c r="L5" s="155"/>
      <c r="M5" s="155"/>
      <c r="N5" s="157"/>
      <c r="O5" s="155"/>
      <c r="P5" s="155"/>
      <c r="Q5" s="155"/>
      <c r="R5" s="155"/>
      <c r="S5" s="158"/>
      <c r="T5" s="160" t="s">
        <v>554</v>
      </c>
      <c r="U5" s="160" t="s">
        <v>555</v>
      </c>
      <c r="V5" s="160" t="s">
        <v>556</v>
      </c>
      <c r="W5" s="160" t="s">
        <v>557</v>
      </c>
      <c r="X5" s="160" t="s">
        <v>556</v>
      </c>
      <c r="Y5" s="160" t="s">
        <v>557</v>
      </c>
      <c r="Z5" s="161" t="s">
        <v>558</v>
      </c>
      <c r="AA5" s="161" t="s">
        <v>559</v>
      </c>
      <c r="AB5" s="161" t="s">
        <v>560</v>
      </c>
      <c r="AC5" s="161" t="s">
        <v>561</v>
      </c>
      <c r="AD5" s="159"/>
    </row>
    <row r="6" spans="1:30" ht="18.75" customHeight="1">
      <c r="A6" s="162" t="s">
        <v>70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3"/>
      <c r="P6" s="163"/>
      <c r="Q6" s="163"/>
      <c r="R6" s="163"/>
      <c r="S6" s="164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</row>
    <row r="7" spans="1:30" s="18" customFormat="1" ht="47.25" customHeight="1">
      <c r="A7" s="9">
        <v>1</v>
      </c>
      <c r="B7" s="9" t="s">
        <v>562</v>
      </c>
      <c r="C7" s="9" t="s">
        <v>563</v>
      </c>
      <c r="D7" s="9" t="s">
        <v>564</v>
      </c>
      <c r="E7" s="9" t="s">
        <v>565</v>
      </c>
      <c r="F7" s="9" t="s">
        <v>566</v>
      </c>
      <c r="G7" s="165"/>
      <c r="H7" s="165"/>
      <c r="I7" s="9">
        <v>6.4</v>
      </c>
      <c r="J7" s="9">
        <v>2011</v>
      </c>
      <c r="K7" s="9"/>
      <c r="L7" s="9"/>
      <c r="M7" s="9">
        <v>6</v>
      </c>
      <c r="N7" s="9"/>
      <c r="O7" s="9"/>
      <c r="P7" s="9"/>
      <c r="Q7" s="166"/>
      <c r="R7" s="167"/>
      <c r="S7" s="168">
        <v>357000</v>
      </c>
      <c r="T7" s="167"/>
      <c r="U7" s="17"/>
      <c r="V7" s="169" t="s">
        <v>567</v>
      </c>
      <c r="W7" s="169" t="s">
        <v>568</v>
      </c>
      <c r="X7" s="169" t="s">
        <v>567</v>
      </c>
      <c r="Y7" s="169" t="s">
        <v>568</v>
      </c>
      <c r="Z7" s="170" t="s">
        <v>17</v>
      </c>
      <c r="AA7" s="170" t="s">
        <v>17</v>
      </c>
      <c r="AB7" s="170" t="s">
        <v>17</v>
      </c>
      <c r="AC7" s="170" t="s">
        <v>17</v>
      </c>
      <c r="AD7" s="17"/>
    </row>
    <row r="8" spans="1:30" s="18" customFormat="1" ht="47.25" customHeight="1">
      <c r="A8" s="9">
        <v>2</v>
      </c>
      <c r="B8" s="9" t="s">
        <v>569</v>
      </c>
      <c r="C8" s="9" t="s">
        <v>570</v>
      </c>
      <c r="D8" s="9" t="s">
        <v>571</v>
      </c>
      <c r="E8" s="9" t="s">
        <v>572</v>
      </c>
      <c r="F8" s="9" t="s">
        <v>566</v>
      </c>
      <c r="G8" s="165"/>
      <c r="H8" s="165"/>
      <c r="I8" s="9">
        <v>2.4</v>
      </c>
      <c r="J8" s="9">
        <v>2006</v>
      </c>
      <c r="K8" s="9"/>
      <c r="L8" s="9"/>
      <c r="M8" s="9">
        <v>6</v>
      </c>
      <c r="N8" s="9"/>
      <c r="O8" s="9"/>
      <c r="P8" s="9"/>
      <c r="Q8" s="167"/>
      <c r="R8" s="167"/>
      <c r="S8" s="168"/>
      <c r="T8" s="167"/>
      <c r="U8" s="17"/>
      <c r="V8" s="169" t="s">
        <v>573</v>
      </c>
      <c r="W8" s="169" t="s">
        <v>574</v>
      </c>
      <c r="X8" s="12" t="s">
        <v>110</v>
      </c>
      <c r="Y8" s="12" t="s">
        <v>110</v>
      </c>
      <c r="Z8" s="170" t="s">
        <v>17</v>
      </c>
      <c r="AA8" s="170" t="s">
        <v>17</v>
      </c>
      <c r="AB8" s="17"/>
      <c r="AC8" s="17"/>
      <c r="AD8" s="17"/>
    </row>
    <row r="9" spans="1:30" s="18" customFormat="1" ht="47.25" customHeight="1">
      <c r="A9" s="9">
        <v>3</v>
      </c>
      <c r="B9" s="9" t="s">
        <v>575</v>
      </c>
      <c r="C9" s="9">
        <v>244</v>
      </c>
      <c r="D9" s="20" t="s">
        <v>576</v>
      </c>
      <c r="E9" s="9" t="s">
        <v>577</v>
      </c>
      <c r="F9" s="9" t="s">
        <v>566</v>
      </c>
      <c r="G9" s="165"/>
      <c r="H9" s="165"/>
      <c r="I9" s="9">
        <v>2.5</v>
      </c>
      <c r="J9" s="9">
        <v>1981</v>
      </c>
      <c r="K9" s="9"/>
      <c r="L9" s="9"/>
      <c r="M9" s="9">
        <v>6</v>
      </c>
      <c r="N9" s="9"/>
      <c r="O9" s="9"/>
      <c r="P9" s="9"/>
      <c r="Q9" s="167"/>
      <c r="R9" s="167"/>
      <c r="S9" s="168"/>
      <c r="T9" s="167"/>
      <c r="U9" s="17"/>
      <c r="V9" s="169" t="s">
        <v>578</v>
      </c>
      <c r="W9" s="169" t="s">
        <v>579</v>
      </c>
      <c r="X9" s="12" t="s">
        <v>110</v>
      </c>
      <c r="Y9" s="12" t="s">
        <v>110</v>
      </c>
      <c r="Z9" s="170" t="s">
        <v>17</v>
      </c>
      <c r="AA9" s="170" t="s">
        <v>17</v>
      </c>
      <c r="AB9" s="17"/>
      <c r="AC9" s="17"/>
      <c r="AD9" s="17"/>
    </row>
    <row r="10" spans="1:30" s="18" customFormat="1" ht="47.25" customHeight="1">
      <c r="A10" s="9">
        <v>4</v>
      </c>
      <c r="B10" s="9" t="s">
        <v>562</v>
      </c>
      <c r="C10" s="9" t="s">
        <v>580</v>
      </c>
      <c r="D10" s="171">
        <v>31041210543264</v>
      </c>
      <c r="E10" s="9" t="s">
        <v>581</v>
      </c>
      <c r="F10" s="9" t="s">
        <v>566</v>
      </c>
      <c r="G10" s="165"/>
      <c r="H10" s="165"/>
      <c r="I10" s="9">
        <v>3.9</v>
      </c>
      <c r="J10" s="9">
        <v>1982</v>
      </c>
      <c r="K10" s="9"/>
      <c r="L10" s="9"/>
      <c r="M10" s="9">
        <v>6</v>
      </c>
      <c r="N10" s="9"/>
      <c r="O10" s="9"/>
      <c r="P10" s="9"/>
      <c r="Q10" s="167"/>
      <c r="R10" s="167"/>
      <c r="S10" s="168"/>
      <c r="T10" s="167"/>
      <c r="U10" s="17"/>
      <c r="V10" s="169" t="s">
        <v>582</v>
      </c>
      <c r="W10" s="169" t="s">
        <v>583</v>
      </c>
      <c r="X10" s="12" t="s">
        <v>110</v>
      </c>
      <c r="Y10" s="12" t="s">
        <v>110</v>
      </c>
      <c r="Z10" s="170" t="s">
        <v>17</v>
      </c>
      <c r="AA10" s="170" t="s">
        <v>17</v>
      </c>
      <c r="AB10" s="17"/>
      <c r="AC10" s="17"/>
      <c r="AD10" s="17"/>
    </row>
    <row r="11" spans="1:30" s="18" customFormat="1" ht="47.25" customHeight="1">
      <c r="A11" s="9">
        <v>5</v>
      </c>
      <c r="B11" s="9" t="s">
        <v>584</v>
      </c>
      <c r="C11" s="9" t="s">
        <v>585</v>
      </c>
      <c r="D11" s="9" t="s">
        <v>586</v>
      </c>
      <c r="E11" s="9" t="s">
        <v>587</v>
      </c>
      <c r="F11" s="9" t="s">
        <v>566</v>
      </c>
      <c r="G11" s="9"/>
      <c r="H11" s="9"/>
      <c r="I11" s="9">
        <v>2998</v>
      </c>
      <c r="J11" s="9">
        <v>2006</v>
      </c>
      <c r="K11" s="9"/>
      <c r="L11" s="9"/>
      <c r="M11" s="9"/>
      <c r="N11" s="9"/>
      <c r="O11" s="9"/>
      <c r="P11" s="9"/>
      <c r="Q11" s="167"/>
      <c r="R11" s="167"/>
      <c r="S11" s="168"/>
      <c r="T11" s="167"/>
      <c r="U11" s="17"/>
      <c r="V11" s="169" t="s">
        <v>578</v>
      </c>
      <c r="W11" s="169" t="s">
        <v>579</v>
      </c>
      <c r="X11" s="12" t="s">
        <v>110</v>
      </c>
      <c r="Y11" s="12" t="s">
        <v>110</v>
      </c>
      <c r="Z11" s="170" t="s">
        <v>17</v>
      </c>
      <c r="AA11" s="170" t="s">
        <v>17</v>
      </c>
      <c r="AB11" s="17"/>
      <c r="AC11" s="17"/>
      <c r="AD11" s="17"/>
    </row>
    <row r="12" spans="1:30" s="18" customFormat="1" ht="47.25" customHeight="1">
      <c r="A12" s="9">
        <v>6</v>
      </c>
      <c r="B12" s="9" t="s">
        <v>588</v>
      </c>
      <c r="C12" s="9" t="s">
        <v>589</v>
      </c>
      <c r="D12" s="9" t="s">
        <v>590</v>
      </c>
      <c r="E12" s="9" t="s">
        <v>591</v>
      </c>
      <c r="F12" s="9" t="s">
        <v>592</v>
      </c>
      <c r="G12" s="9"/>
      <c r="H12" s="9"/>
      <c r="I12" s="9">
        <v>1870</v>
      </c>
      <c r="J12" s="9">
        <v>2005</v>
      </c>
      <c r="K12" s="9"/>
      <c r="L12" s="9"/>
      <c r="M12" s="9" t="s">
        <v>593</v>
      </c>
      <c r="N12" s="9"/>
      <c r="O12" s="9"/>
      <c r="P12" s="9"/>
      <c r="Q12" s="172" t="s">
        <v>594</v>
      </c>
      <c r="R12" s="167"/>
      <c r="S12" s="168">
        <v>17500</v>
      </c>
      <c r="T12" s="167"/>
      <c r="U12" s="17"/>
      <c r="V12" s="9" t="s">
        <v>595</v>
      </c>
      <c r="W12" s="9" t="s">
        <v>596</v>
      </c>
      <c r="X12" s="9" t="s">
        <v>595</v>
      </c>
      <c r="Y12" s="9" t="s">
        <v>596</v>
      </c>
      <c r="Z12" s="170" t="s">
        <v>17</v>
      </c>
      <c r="AA12" s="170" t="s">
        <v>17</v>
      </c>
      <c r="AB12" s="170" t="s">
        <v>17</v>
      </c>
      <c r="AC12" s="170" t="s">
        <v>17</v>
      </c>
      <c r="AD12" s="17"/>
    </row>
    <row r="13" spans="1:30" ht="18.75" customHeight="1">
      <c r="A13" s="162" t="s">
        <v>597</v>
      </c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3"/>
      <c r="P13" s="163"/>
      <c r="Q13" s="163"/>
      <c r="R13" s="163"/>
      <c r="S13" s="164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</row>
    <row r="14" spans="1:30" s="18" customFormat="1" ht="45" customHeight="1">
      <c r="A14" s="9">
        <v>1</v>
      </c>
      <c r="B14" s="9" t="s">
        <v>598</v>
      </c>
      <c r="C14" s="118" t="s">
        <v>110</v>
      </c>
      <c r="D14" s="9" t="s">
        <v>599</v>
      </c>
      <c r="E14" s="9" t="s">
        <v>600</v>
      </c>
      <c r="F14" s="9" t="s">
        <v>601</v>
      </c>
      <c r="G14" s="9"/>
      <c r="H14" s="9"/>
      <c r="I14" s="9"/>
      <c r="J14" s="169">
        <v>2012</v>
      </c>
      <c r="K14" s="9"/>
      <c r="L14" s="9"/>
      <c r="M14" s="9"/>
      <c r="N14" s="9"/>
      <c r="O14" s="9"/>
      <c r="P14" s="9"/>
      <c r="Q14" s="167"/>
      <c r="R14" s="167"/>
      <c r="S14" s="115"/>
      <c r="T14" s="167"/>
      <c r="U14" s="17"/>
      <c r="V14" s="9" t="s">
        <v>602</v>
      </c>
      <c r="W14" s="9" t="s">
        <v>603</v>
      </c>
      <c r="X14" s="12" t="s">
        <v>110</v>
      </c>
      <c r="Y14" s="12" t="s">
        <v>110</v>
      </c>
      <c r="Z14" s="170" t="s">
        <v>17</v>
      </c>
      <c r="AA14" s="170" t="s">
        <v>17</v>
      </c>
      <c r="AB14" s="17"/>
      <c r="AC14" s="17"/>
      <c r="AD14" s="17"/>
    </row>
    <row r="15" spans="1:30" ht="18.75" customHeight="1">
      <c r="A15" s="31" t="s">
        <v>470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173"/>
      <c r="P15" s="173"/>
      <c r="Q15" s="173"/>
      <c r="R15" s="173"/>
      <c r="S15" s="174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</row>
    <row r="16" spans="1:30" s="18" customFormat="1" ht="57" customHeight="1">
      <c r="A16" s="9">
        <v>1</v>
      </c>
      <c r="B16" s="9" t="s">
        <v>604</v>
      </c>
      <c r="C16" s="9" t="s">
        <v>605</v>
      </c>
      <c r="D16" s="9" t="s">
        <v>606</v>
      </c>
      <c r="E16" s="9" t="s">
        <v>607</v>
      </c>
      <c r="F16" s="9" t="s">
        <v>592</v>
      </c>
      <c r="G16" s="165"/>
      <c r="H16" s="165"/>
      <c r="I16" s="9">
        <v>2</v>
      </c>
      <c r="J16" s="9">
        <v>2008</v>
      </c>
      <c r="K16" s="83">
        <v>2008</v>
      </c>
      <c r="L16" s="175">
        <v>42632</v>
      </c>
      <c r="M16" s="9">
        <v>9</v>
      </c>
      <c r="N16" s="9"/>
      <c r="O16" s="83">
        <v>3040</v>
      </c>
      <c r="P16" s="83" t="s">
        <v>608</v>
      </c>
      <c r="Q16" s="167" t="s">
        <v>609</v>
      </c>
      <c r="R16" s="167"/>
      <c r="S16" s="168">
        <v>19100</v>
      </c>
      <c r="T16" s="169" t="s">
        <v>610</v>
      </c>
      <c r="U16" s="17"/>
      <c r="V16" s="169" t="s">
        <v>611</v>
      </c>
      <c r="W16" s="169" t="s">
        <v>612</v>
      </c>
      <c r="X16" s="169" t="s">
        <v>611</v>
      </c>
      <c r="Y16" s="169" t="s">
        <v>612</v>
      </c>
      <c r="Z16" s="170" t="s">
        <v>17</v>
      </c>
      <c r="AA16" s="170" t="s">
        <v>17</v>
      </c>
      <c r="AB16" s="170" t="s">
        <v>17</v>
      </c>
      <c r="AC16" s="170" t="s">
        <v>17</v>
      </c>
      <c r="AD16" s="17"/>
    </row>
  </sheetData>
  <sheetProtection selectLockedCells="1" selectUnlockedCells="1"/>
  <mergeCells count="28">
    <mergeCell ref="K1:L1"/>
    <mergeCell ref="A2:L2"/>
    <mergeCell ref="A3:A5"/>
    <mergeCell ref="B3:B5"/>
    <mergeCell ref="C3:C5"/>
    <mergeCell ref="D3:D5"/>
    <mergeCell ref="E3:E5"/>
    <mergeCell ref="F3:F5"/>
    <mergeCell ref="G3:H4"/>
    <mergeCell ref="I3:I5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S3:S5"/>
    <mergeCell ref="T3:U4"/>
    <mergeCell ref="V3:W4"/>
    <mergeCell ref="X3:Y4"/>
    <mergeCell ref="Z3:AC4"/>
    <mergeCell ref="AD3:AD5"/>
    <mergeCell ref="A6:N6"/>
    <mergeCell ref="A13:N13"/>
    <mergeCell ref="A15:N15"/>
  </mergeCells>
  <printOptions horizontalCentered="1"/>
  <pageMargins left="0" right="0" top="0.7875" bottom="0.39375" header="0.5118055555555555" footer="0.5118055555555555"/>
  <pageSetup horizontalDpi="300" verticalDpi="300" orientation="landscape" paperSize="9" scale="4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D33" sqref="D33"/>
    </sheetView>
  </sheetViews>
  <sheetFormatPr defaultColWidth="9.140625" defaultRowHeight="12.75"/>
  <cols>
    <col min="1" max="1" width="13.57421875" style="25" customWidth="1"/>
    <col min="2" max="2" width="12.421875" style="25" customWidth="1"/>
    <col min="3" max="3" width="17.140625" style="176" customWidth="1"/>
    <col min="4" max="4" width="64.140625" style="111" customWidth="1"/>
    <col min="5" max="6" width="9.140625" style="25" customWidth="1"/>
    <col min="7" max="7" width="15.28125" style="25" customWidth="1"/>
    <col min="8" max="16384" width="9.140625" style="25" customWidth="1"/>
  </cols>
  <sheetData>
    <row r="1" spans="1:4" ht="12.75">
      <c r="A1" s="177" t="s">
        <v>613</v>
      </c>
      <c r="B1" s="178"/>
      <c r="C1" s="179"/>
      <c r="D1" s="180"/>
    </row>
    <row r="3" spans="1:4" ht="18" customHeight="1">
      <c r="A3" s="181" t="s">
        <v>614</v>
      </c>
      <c r="B3" s="181"/>
      <c r="C3" s="181"/>
      <c r="D3" s="181"/>
    </row>
    <row r="4" spans="1:7" ht="38.25">
      <c r="A4" s="30" t="s">
        <v>615</v>
      </c>
      <c r="B4" s="30" t="s">
        <v>616</v>
      </c>
      <c r="C4" s="182" t="s">
        <v>617</v>
      </c>
      <c r="D4" s="30" t="s">
        <v>618</v>
      </c>
      <c r="G4" s="183"/>
    </row>
    <row r="5" spans="1:4" ht="18" customHeight="1">
      <c r="A5" s="113" t="s">
        <v>70</v>
      </c>
      <c r="B5" s="113"/>
      <c r="C5" s="113"/>
      <c r="D5" s="113"/>
    </row>
    <row r="6" spans="1:4" ht="20.25" customHeight="1">
      <c r="A6" s="184">
        <v>2014</v>
      </c>
      <c r="B6" s="9">
        <v>10</v>
      </c>
      <c r="C6" s="185">
        <f>3771.99+9484.95</f>
        <v>13256.94</v>
      </c>
      <c r="D6" s="8" t="s">
        <v>619</v>
      </c>
    </row>
    <row r="7" spans="1:4" ht="20.25" customHeight="1">
      <c r="A7" s="184"/>
      <c r="B7" s="9"/>
      <c r="C7" s="185"/>
      <c r="D7" s="8" t="s">
        <v>620</v>
      </c>
    </row>
    <row r="8" spans="1:4" ht="20.25" customHeight="1">
      <c r="A8" s="184"/>
      <c r="B8" s="9"/>
      <c r="C8" s="185"/>
      <c r="D8" s="8" t="s">
        <v>621</v>
      </c>
    </row>
    <row r="9" spans="1:4" ht="20.25" customHeight="1">
      <c r="A9" s="184"/>
      <c r="B9" s="9"/>
      <c r="C9" s="185"/>
      <c r="D9" s="186" t="s">
        <v>622</v>
      </c>
    </row>
    <row r="10" spans="1:6" s="146" customFormat="1" ht="20.25" customHeight="1">
      <c r="A10" s="184"/>
      <c r="B10" s="9"/>
      <c r="C10" s="185"/>
      <c r="D10" s="8" t="s">
        <v>623</v>
      </c>
      <c r="E10" s="187"/>
      <c r="F10" s="187"/>
    </row>
    <row r="11" spans="1:4" ht="20.25" customHeight="1">
      <c r="A11" s="184"/>
      <c r="B11" s="9"/>
      <c r="C11" s="185"/>
      <c r="D11" s="188" t="s">
        <v>624</v>
      </c>
    </row>
    <row r="12" spans="1:4" ht="20.25" customHeight="1">
      <c r="A12" s="184"/>
      <c r="B12" s="9"/>
      <c r="C12" s="185"/>
      <c r="D12" s="188" t="s">
        <v>625</v>
      </c>
    </row>
    <row r="13" spans="1:4" ht="20.25" customHeight="1">
      <c r="A13" s="184"/>
      <c r="B13" s="9"/>
      <c r="C13" s="185"/>
      <c r="D13" s="188" t="s">
        <v>626</v>
      </c>
    </row>
    <row r="14" spans="1:4" ht="20.25" customHeight="1">
      <c r="A14" s="184"/>
      <c r="B14" s="9"/>
      <c r="C14" s="185"/>
      <c r="D14" s="189" t="s">
        <v>627</v>
      </c>
    </row>
    <row r="15" spans="1:4" ht="20.25" customHeight="1">
      <c r="A15" s="184">
        <v>2015</v>
      </c>
      <c r="B15" s="9">
        <v>3</v>
      </c>
      <c r="C15" s="185">
        <f>300+10310.65</f>
        <v>10610.65</v>
      </c>
      <c r="D15" s="8" t="s">
        <v>628</v>
      </c>
    </row>
    <row r="16" spans="1:4" ht="20.25" customHeight="1">
      <c r="A16" s="184"/>
      <c r="B16" s="9"/>
      <c r="C16" s="185"/>
      <c r="D16" s="188" t="s">
        <v>629</v>
      </c>
    </row>
    <row r="17" spans="1:4" ht="20.25" customHeight="1">
      <c r="A17" s="184"/>
      <c r="B17" s="9"/>
      <c r="C17" s="185"/>
      <c r="D17" s="188" t="s">
        <v>630</v>
      </c>
    </row>
    <row r="18" spans="1:4" ht="20.25" customHeight="1">
      <c r="A18" s="184">
        <v>2016</v>
      </c>
      <c r="B18" s="9">
        <v>4</v>
      </c>
      <c r="C18" s="185">
        <f>8018.99+3074.14</f>
        <v>11093.13</v>
      </c>
      <c r="D18" s="8" t="s">
        <v>631</v>
      </c>
    </row>
    <row r="19" spans="1:6" s="146" customFormat="1" ht="20.25" customHeight="1">
      <c r="A19" s="184"/>
      <c r="B19" s="9"/>
      <c r="C19" s="185"/>
      <c r="D19" s="189" t="s">
        <v>632</v>
      </c>
      <c r="E19" s="187"/>
      <c r="F19" s="187"/>
    </row>
    <row r="20" spans="1:4" ht="20.25" customHeight="1">
      <c r="A20" s="184"/>
      <c r="B20" s="9"/>
      <c r="C20" s="185"/>
      <c r="D20" s="190" t="s">
        <v>633</v>
      </c>
    </row>
    <row r="21" spans="1:4" ht="20.25" customHeight="1">
      <c r="A21" s="184"/>
      <c r="B21" s="9"/>
      <c r="C21" s="185"/>
      <c r="D21" s="190" t="s">
        <v>634</v>
      </c>
    </row>
    <row r="22" spans="1:4" ht="18" customHeight="1">
      <c r="A22" s="113" t="s">
        <v>470</v>
      </c>
      <c r="B22" s="113"/>
      <c r="C22" s="113"/>
      <c r="D22" s="113"/>
    </row>
    <row r="23" spans="1:4" ht="20.25" customHeight="1">
      <c r="A23" s="184">
        <v>2014</v>
      </c>
      <c r="B23" s="9">
        <v>1</v>
      </c>
      <c r="C23" s="185">
        <v>826.81</v>
      </c>
      <c r="D23" s="8" t="s">
        <v>635</v>
      </c>
    </row>
    <row r="24" spans="1:4" ht="20.25" customHeight="1">
      <c r="A24" s="184">
        <v>2016</v>
      </c>
      <c r="B24" s="9">
        <v>1</v>
      </c>
      <c r="C24" s="185">
        <v>8098</v>
      </c>
      <c r="D24" s="8" t="s">
        <v>636</v>
      </c>
    </row>
    <row r="25" spans="1:4" ht="18" customHeight="1">
      <c r="A25" s="113" t="s">
        <v>397</v>
      </c>
      <c r="B25" s="113"/>
      <c r="C25" s="113"/>
      <c r="D25" s="113"/>
    </row>
    <row r="26" spans="1:4" ht="20.25" customHeight="1">
      <c r="A26" s="184">
        <v>2015</v>
      </c>
      <c r="B26" s="9">
        <v>1</v>
      </c>
      <c r="C26" s="185">
        <v>1684</v>
      </c>
      <c r="D26" s="8" t="s">
        <v>637</v>
      </c>
    </row>
    <row r="27" spans="1:4" ht="18" customHeight="1">
      <c r="A27" s="113" t="s">
        <v>485</v>
      </c>
      <c r="B27" s="113"/>
      <c r="C27" s="113"/>
      <c r="D27" s="113"/>
    </row>
    <row r="28" spans="1:4" ht="20.25" customHeight="1">
      <c r="A28" s="184">
        <v>2015</v>
      </c>
      <c r="B28" s="9">
        <v>1</v>
      </c>
      <c r="C28" s="185">
        <v>430</v>
      </c>
      <c r="D28" s="8" t="s">
        <v>638</v>
      </c>
    </row>
    <row r="29" ht="13.5"/>
    <row r="30" spans="1:4" s="192" customFormat="1" ht="22.5" customHeight="1">
      <c r="A30" s="191" t="s">
        <v>639</v>
      </c>
      <c r="B30" s="191"/>
      <c r="C30" s="191"/>
      <c r="D30" s="191"/>
    </row>
  </sheetData>
  <sheetProtection selectLockedCells="1" selectUnlockedCells="1"/>
  <mergeCells count="15">
    <mergeCell ref="A3:D3"/>
    <mergeCell ref="A5:D5"/>
    <mergeCell ref="A6:A14"/>
    <mergeCell ref="B6:B14"/>
    <mergeCell ref="C6:C14"/>
    <mergeCell ref="A15:A17"/>
    <mergeCell ref="B15:B17"/>
    <mergeCell ref="C15:C17"/>
    <mergeCell ref="A18:A21"/>
    <mergeCell ref="B18:B21"/>
    <mergeCell ref="C18:C21"/>
    <mergeCell ref="A22:D22"/>
    <mergeCell ref="A25:D25"/>
    <mergeCell ref="A27:D27"/>
    <mergeCell ref="A30:D30"/>
  </mergeCells>
  <printOptions/>
  <pageMargins left="0.75" right="0.75" top="1" bottom="1" header="0.5118055555555555" footer="0.5118055555555555"/>
  <pageSetup horizontalDpi="300" verticalDpi="300" orientation="portrait" paperSize="9" scale="85"/>
  <rowBreaks count="1" manualBreakCount="1">
    <brk id="2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workbookViewId="0" topLeftCell="A1">
      <selection activeCell="C19" sqref="C19"/>
    </sheetView>
  </sheetViews>
  <sheetFormatPr defaultColWidth="9.140625" defaultRowHeight="12.75"/>
  <cols>
    <col min="1" max="1" width="5.8515625" style="1" customWidth="1"/>
    <col min="2" max="2" width="42.421875" style="0" customWidth="1"/>
    <col min="3" max="4" width="20.140625" style="193" customWidth="1"/>
  </cols>
  <sheetData>
    <row r="1" spans="2:4" ht="16.5">
      <c r="B1" s="194" t="s">
        <v>640</v>
      </c>
      <c r="D1" s="195"/>
    </row>
    <row r="2" ht="16.5">
      <c r="B2" s="194"/>
    </row>
    <row r="3" spans="2:4" ht="12.75" customHeight="1">
      <c r="B3" s="196" t="s">
        <v>641</v>
      </c>
      <c r="C3" s="196"/>
      <c r="D3" s="196"/>
    </row>
    <row r="4" spans="1:4" ht="25.5">
      <c r="A4" s="197" t="s">
        <v>430</v>
      </c>
      <c r="B4" s="197" t="s">
        <v>642</v>
      </c>
      <c r="C4" s="182" t="s">
        <v>643</v>
      </c>
      <c r="D4" s="182" t="s">
        <v>644</v>
      </c>
    </row>
    <row r="5" spans="1:4" ht="26.25" customHeight="1">
      <c r="A5" s="198">
        <v>1</v>
      </c>
      <c r="B5" s="130" t="s">
        <v>645</v>
      </c>
      <c r="C5" s="199">
        <v>739775.32</v>
      </c>
      <c r="D5" s="199"/>
    </row>
    <row r="6" spans="1:4" s="23" customFormat="1" ht="26.25" customHeight="1">
      <c r="A6" s="200">
        <v>2</v>
      </c>
      <c r="B6" s="8" t="s">
        <v>19</v>
      </c>
      <c r="C6" s="199">
        <f>165089+5338</f>
        <v>170427</v>
      </c>
      <c r="D6" s="199">
        <v>160000</v>
      </c>
    </row>
    <row r="7" spans="1:4" s="23" customFormat="1" ht="26.25" customHeight="1">
      <c r="A7" s="198">
        <v>3</v>
      </c>
      <c r="B7" s="130" t="s">
        <v>22</v>
      </c>
      <c r="C7" s="201">
        <f>80802.36+2250</f>
        <v>83052.36</v>
      </c>
      <c r="D7" s="199">
        <v>0</v>
      </c>
    </row>
    <row r="8" spans="1:4" s="23" customFormat="1" ht="26.25" customHeight="1">
      <c r="A8" s="200">
        <v>4</v>
      </c>
      <c r="B8" s="202" t="s">
        <v>26</v>
      </c>
      <c r="C8" s="16">
        <v>81958.16</v>
      </c>
      <c r="D8" s="16">
        <v>0</v>
      </c>
    </row>
    <row r="9" spans="1:4" s="23" customFormat="1" ht="26.25" customHeight="1">
      <c r="A9" s="198">
        <v>5</v>
      </c>
      <c r="B9" s="130" t="s">
        <v>646</v>
      </c>
      <c r="C9" s="199">
        <f>40000+2061</f>
        <v>42061</v>
      </c>
      <c r="D9" s="203">
        <v>0</v>
      </c>
    </row>
    <row r="10" spans="1:4" s="23" customFormat="1" ht="26.25" customHeight="1">
      <c r="A10" s="200">
        <v>6</v>
      </c>
      <c r="B10" s="8" t="s">
        <v>34</v>
      </c>
      <c r="C10" s="204">
        <v>174613.3</v>
      </c>
      <c r="D10" s="205">
        <v>0</v>
      </c>
    </row>
    <row r="11" spans="1:4" s="23" customFormat="1" ht="26.25" customHeight="1">
      <c r="A11" s="198">
        <v>7</v>
      </c>
      <c r="B11" s="8" t="s">
        <v>38</v>
      </c>
      <c r="C11" s="199">
        <v>104819.64</v>
      </c>
      <c r="D11" s="199">
        <v>0</v>
      </c>
    </row>
    <row r="12" spans="1:4" ht="26.25" customHeight="1">
      <c r="A12" s="200">
        <v>8</v>
      </c>
      <c r="B12" s="8" t="s">
        <v>647</v>
      </c>
      <c r="C12" s="199">
        <v>140306.1</v>
      </c>
      <c r="D12" s="199"/>
    </row>
    <row r="13" spans="1:4" ht="18" customHeight="1">
      <c r="A13" s="198"/>
      <c r="B13" s="206" t="s">
        <v>405</v>
      </c>
      <c r="C13" s="207">
        <f>SUM(C5:C12)</f>
        <v>1537012.88</v>
      </c>
      <c r="D13" s="207">
        <f>SUM(D5:D12)</f>
        <v>160000</v>
      </c>
    </row>
  </sheetData>
  <sheetProtection selectLockedCells="1" selectUnlockedCells="1"/>
  <mergeCells count="1">
    <mergeCell ref="B3:D3"/>
  </mergeCells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G21" sqref="G21"/>
    </sheetView>
  </sheetViews>
  <sheetFormatPr defaultColWidth="9.140625" defaultRowHeight="12.75"/>
  <cols>
    <col min="1" max="1" width="5.00390625" style="24" customWidth="1"/>
    <col min="2" max="2" width="28.57421875" style="24" customWidth="1"/>
    <col min="3" max="3" width="28.28125" style="24" customWidth="1"/>
    <col min="4" max="4" width="25.8515625" style="24" customWidth="1"/>
    <col min="5" max="5" width="13.421875" style="24" customWidth="1"/>
    <col min="6" max="6" width="16.8515625" style="24" customWidth="1"/>
    <col min="7" max="7" width="19.00390625" style="24" customWidth="1"/>
    <col min="8" max="8" width="32.28125" style="24" customWidth="1"/>
    <col min="9" max="9" width="19.421875" style="24" customWidth="1"/>
    <col min="10" max="10" width="28.28125" style="24" customWidth="1"/>
    <col min="11" max="16384" width="9.140625" style="24" customWidth="1"/>
  </cols>
  <sheetData>
    <row r="1" spans="2:9" ht="12.75">
      <c r="B1" s="2" t="s">
        <v>648</v>
      </c>
      <c r="I1" s="2"/>
    </row>
    <row r="2" spans="1:10" ht="51">
      <c r="A2" s="208" t="s">
        <v>1</v>
      </c>
      <c r="B2" s="209" t="s">
        <v>649</v>
      </c>
      <c r="C2" s="210" t="s">
        <v>650</v>
      </c>
      <c r="D2" s="210" t="s">
        <v>651</v>
      </c>
      <c r="E2" s="210" t="s">
        <v>432</v>
      </c>
      <c r="F2" s="210" t="s">
        <v>652</v>
      </c>
      <c r="G2" s="210" t="s">
        <v>653</v>
      </c>
      <c r="H2" s="210" t="s">
        <v>654</v>
      </c>
      <c r="I2" s="210" t="s">
        <v>655</v>
      </c>
      <c r="J2" s="210" t="s">
        <v>656</v>
      </c>
    </row>
    <row r="3" spans="1:10" ht="12.75" customHeight="1">
      <c r="A3" s="31" t="s">
        <v>70</v>
      </c>
      <c r="B3" s="31"/>
      <c r="C3" s="31"/>
      <c r="D3" s="31"/>
      <c r="E3" s="211"/>
      <c r="F3" s="212"/>
      <c r="G3" s="212"/>
      <c r="H3" s="212"/>
      <c r="I3" s="212"/>
      <c r="J3" s="212"/>
    </row>
    <row r="4" spans="1:10" ht="38.25">
      <c r="A4" s="213">
        <v>1</v>
      </c>
      <c r="B4" s="214" t="s">
        <v>657</v>
      </c>
      <c r="C4" s="215">
        <v>2085</v>
      </c>
      <c r="D4" s="216" t="s">
        <v>658</v>
      </c>
      <c r="E4" s="217">
        <v>2005</v>
      </c>
      <c r="F4" s="218" t="s">
        <v>659</v>
      </c>
      <c r="G4" s="219">
        <v>9000</v>
      </c>
      <c r="H4" s="218" t="s">
        <v>660</v>
      </c>
      <c r="I4" s="220" t="s">
        <v>608</v>
      </c>
      <c r="J4" s="221" t="s">
        <v>661</v>
      </c>
    </row>
    <row r="5" spans="1:10" ht="12.75">
      <c r="A5" s="222" t="s">
        <v>387</v>
      </c>
      <c r="B5" s="222"/>
      <c r="C5" s="222"/>
      <c r="D5" s="222"/>
      <c r="E5" s="222"/>
      <c r="F5" s="222"/>
      <c r="G5" s="223">
        <f>SUM(G4)</f>
        <v>9000</v>
      </c>
      <c r="H5" s="224"/>
      <c r="I5" s="224"/>
      <c r="J5" s="224"/>
    </row>
    <row r="6" spans="1:10" ht="12.75" customHeight="1">
      <c r="A6" s="31" t="s">
        <v>388</v>
      </c>
      <c r="B6" s="31"/>
      <c r="C6" s="31"/>
      <c r="D6" s="31"/>
      <c r="E6" s="225"/>
      <c r="F6" s="225"/>
      <c r="G6" s="225"/>
      <c r="H6" s="225"/>
      <c r="I6" s="225"/>
      <c r="J6" s="225"/>
    </row>
    <row r="7" spans="1:10" s="232" customFormat="1" ht="35.25" customHeight="1">
      <c r="A7" s="226">
        <v>1</v>
      </c>
      <c r="B7" s="227" t="s">
        <v>662</v>
      </c>
      <c r="C7" s="215">
        <v>42</v>
      </c>
      <c r="D7" s="216" t="s">
        <v>663</v>
      </c>
      <c r="E7" s="228">
        <v>2014</v>
      </c>
      <c r="F7" s="229" t="s">
        <v>664</v>
      </c>
      <c r="G7" s="230">
        <v>5500</v>
      </c>
      <c r="H7" s="229"/>
      <c r="I7" s="229" t="s">
        <v>18</v>
      </c>
      <c r="J7" s="231" t="s">
        <v>665</v>
      </c>
    </row>
    <row r="8" spans="1:10" ht="12.75">
      <c r="A8" s="233" t="s">
        <v>387</v>
      </c>
      <c r="B8" s="233"/>
      <c r="C8" s="233"/>
      <c r="D8" s="233"/>
      <c r="E8" s="233"/>
      <c r="F8" s="233"/>
      <c r="G8" s="234">
        <f>SUM(G7)</f>
        <v>5500</v>
      </c>
      <c r="H8" s="234"/>
      <c r="I8" s="234"/>
      <c r="J8" s="234"/>
    </row>
    <row r="9" spans="1:10" ht="12.75" customHeight="1">
      <c r="A9" s="31" t="s">
        <v>406</v>
      </c>
      <c r="B9" s="31"/>
      <c r="C9" s="31"/>
      <c r="D9" s="31"/>
      <c r="E9" s="225"/>
      <c r="F9" s="225"/>
      <c r="G9" s="225"/>
      <c r="H9" s="225"/>
      <c r="I9" s="225"/>
      <c r="J9" s="225"/>
    </row>
    <row r="10" spans="1:10" ht="32.25" customHeight="1">
      <c r="A10" s="213">
        <v>1</v>
      </c>
      <c r="B10" s="214" t="s">
        <v>666</v>
      </c>
      <c r="C10" s="235" t="s">
        <v>667</v>
      </c>
      <c r="D10" s="216" t="s">
        <v>668</v>
      </c>
      <c r="E10" s="217">
        <v>1998</v>
      </c>
      <c r="F10" s="220" t="s">
        <v>669</v>
      </c>
      <c r="G10" s="219">
        <v>12000</v>
      </c>
      <c r="H10" s="220" t="s">
        <v>670</v>
      </c>
      <c r="I10" s="220" t="s">
        <v>608</v>
      </c>
      <c r="J10" s="221" t="s">
        <v>671</v>
      </c>
    </row>
    <row r="11" spans="1:10" ht="12.75">
      <c r="A11" s="233" t="s">
        <v>387</v>
      </c>
      <c r="B11" s="233"/>
      <c r="C11" s="233"/>
      <c r="D11" s="233"/>
      <c r="E11" s="233"/>
      <c r="F11" s="233"/>
      <c r="G11" s="234">
        <f>SUM(G10)</f>
        <v>12000</v>
      </c>
      <c r="H11" s="234"/>
      <c r="I11" s="234"/>
      <c r="J11" s="234"/>
    </row>
    <row r="12" spans="1:10" ht="12.75" customHeight="1">
      <c r="A12" s="31" t="s">
        <v>422</v>
      </c>
      <c r="B12" s="31"/>
      <c r="C12" s="31"/>
      <c r="D12" s="31"/>
      <c r="E12" s="225"/>
      <c r="F12" s="225"/>
      <c r="G12" s="225"/>
      <c r="H12" s="225"/>
      <c r="I12" s="225"/>
      <c r="J12" s="225"/>
    </row>
    <row r="13" spans="1:10" ht="32.25" customHeight="1">
      <c r="A13" s="214">
        <v>1</v>
      </c>
      <c r="B13" s="214" t="s">
        <v>672</v>
      </c>
      <c r="C13" s="236"/>
      <c r="D13" s="237"/>
      <c r="E13" s="217">
        <v>2005</v>
      </c>
      <c r="F13" s="220" t="s">
        <v>673</v>
      </c>
      <c r="G13" s="238">
        <v>7000</v>
      </c>
      <c r="H13" s="238"/>
      <c r="I13" s="220" t="s">
        <v>18</v>
      </c>
      <c r="J13" s="239" t="s">
        <v>674</v>
      </c>
    </row>
    <row r="14" spans="1:10" ht="32.25" customHeight="1">
      <c r="A14" s="240">
        <v>2</v>
      </c>
      <c r="B14" s="241" t="s">
        <v>675</v>
      </c>
      <c r="C14" s="242"/>
      <c r="D14" s="242"/>
      <c r="E14" s="217">
        <v>2005</v>
      </c>
      <c r="F14" s="243" t="s">
        <v>676</v>
      </c>
      <c r="G14" s="224">
        <v>10986.1</v>
      </c>
      <c r="H14" s="224"/>
      <c r="I14" s="243" t="s">
        <v>18</v>
      </c>
      <c r="J14" s="239" t="s">
        <v>674</v>
      </c>
    </row>
    <row r="15" spans="1:10" ht="12.75">
      <c r="A15" s="233" t="s">
        <v>387</v>
      </c>
      <c r="B15" s="233"/>
      <c r="C15" s="233"/>
      <c r="D15" s="233"/>
      <c r="E15" s="233"/>
      <c r="F15" s="233"/>
      <c r="G15" s="234">
        <f>SUM(G13:G14)</f>
        <v>17986.1</v>
      </c>
      <c r="H15" s="234"/>
      <c r="I15" s="234"/>
      <c r="J15" s="234"/>
    </row>
    <row r="17" spans="6:7" ht="21.75" customHeight="1">
      <c r="F17" s="244" t="s">
        <v>677</v>
      </c>
      <c r="G17" s="245">
        <f>G15+G11+G8+G5</f>
        <v>44486.1</v>
      </c>
    </row>
  </sheetData>
  <sheetProtection selectLockedCells="1" selectUnlockedCells="1"/>
  <mergeCells count="8">
    <mergeCell ref="A3:D3"/>
    <mergeCell ref="A5:F5"/>
    <mergeCell ref="A6:D6"/>
    <mergeCell ref="A8:F8"/>
    <mergeCell ref="A9:D9"/>
    <mergeCell ref="A11:F11"/>
    <mergeCell ref="A12:D12"/>
    <mergeCell ref="A15:F1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workbookViewId="0" topLeftCell="A1">
      <selection activeCell="B21" sqref="B21"/>
    </sheetView>
  </sheetViews>
  <sheetFormatPr defaultColWidth="9.140625" defaultRowHeight="12.75"/>
  <cols>
    <col min="1" max="1" width="4.140625" style="246" customWidth="1"/>
    <col min="2" max="2" width="53.28125" style="0" customWidth="1"/>
    <col min="3" max="3" width="41.140625" style="246" customWidth="1"/>
  </cols>
  <sheetData>
    <row r="1" spans="2:3" ht="15" customHeight="1">
      <c r="B1" s="2" t="s">
        <v>678</v>
      </c>
      <c r="C1" s="247"/>
    </row>
    <row r="2" ht="12.75">
      <c r="B2" s="2"/>
    </row>
    <row r="3" spans="1:4" ht="69" customHeight="1">
      <c r="A3" s="248" t="s">
        <v>679</v>
      </c>
      <c r="B3" s="248"/>
      <c r="C3" s="248"/>
      <c r="D3" s="249"/>
    </row>
    <row r="4" spans="1:4" ht="9" customHeight="1">
      <c r="A4" s="250"/>
      <c r="B4" s="251"/>
      <c r="C4" s="250"/>
      <c r="D4" s="249"/>
    </row>
    <row r="6" spans="1:3" ht="33" customHeight="1">
      <c r="A6" s="181" t="s">
        <v>430</v>
      </c>
      <c r="B6" s="181" t="s">
        <v>680</v>
      </c>
      <c r="C6" s="252" t="s">
        <v>681</v>
      </c>
    </row>
    <row r="7" spans="1:3" ht="17.25" customHeight="1">
      <c r="A7" s="253" t="s">
        <v>467</v>
      </c>
      <c r="B7" s="253"/>
      <c r="C7" s="253"/>
    </row>
    <row r="8" spans="1:3" ht="18" customHeight="1">
      <c r="A8" s="254">
        <v>1</v>
      </c>
      <c r="B8" s="255" t="s">
        <v>674</v>
      </c>
      <c r="C8" s="256" t="s">
        <v>682</v>
      </c>
    </row>
    <row r="9" spans="1:3" ht="42.75" customHeight="1">
      <c r="A9" s="254">
        <v>2</v>
      </c>
      <c r="B9" s="255" t="s">
        <v>683</v>
      </c>
      <c r="C9" s="256" t="s">
        <v>684</v>
      </c>
    </row>
    <row r="10" spans="1:3" ht="17.25" customHeight="1">
      <c r="A10" s="253" t="s">
        <v>470</v>
      </c>
      <c r="B10" s="253"/>
      <c r="C10" s="253"/>
    </row>
    <row r="11" spans="1:3" ht="30.75" customHeight="1">
      <c r="A11" s="254">
        <v>1</v>
      </c>
      <c r="B11" s="255" t="s">
        <v>685</v>
      </c>
      <c r="C11" s="256" t="s">
        <v>686</v>
      </c>
    </row>
    <row r="12" spans="1:3" ht="17.25" customHeight="1">
      <c r="A12" s="257" t="s">
        <v>485</v>
      </c>
      <c r="B12" s="257"/>
      <c r="C12" s="257"/>
    </row>
    <row r="13" spans="1:3" ht="18" customHeight="1">
      <c r="A13" s="254">
        <v>1</v>
      </c>
      <c r="B13" s="8" t="s">
        <v>426</v>
      </c>
      <c r="C13" s="254" t="s">
        <v>687</v>
      </c>
    </row>
  </sheetData>
  <sheetProtection selectLockedCells="1" selectUnlockedCells="1"/>
  <mergeCells count="4">
    <mergeCell ref="A3:C3"/>
    <mergeCell ref="A7:C7"/>
    <mergeCell ref="A10:C10"/>
    <mergeCell ref="A12:C12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Admin</cp:lastModifiedBy>
  <cp:lastPrinted>2016-09-20T11:57:02Z</cp:lastPrinted>
  <dcterms:created xsi:type="dcterms:W3CDTF">2004-04-21T13:58:08Z</dcterms:created>
  <dcterms:modified xsi:type="dcterms:W3CDTF">2016-10-05T07:58:49Z</dcterms:modified>
  <cp:category/>
  <cp:version/>
  <cp:contentType/>
  <cp:contentStatus/>
</cp:coreProperties>
</file>